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ZSV zu bearbeiten\"/>
    </mc:Choice>
  </mc:AlternateContent>
  <xr:revisionPtr revIDLastSave="0" documentId="13_ncr:1_{96B0255C-3080-49BA-8406-2A96CE9D6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t" sheetId="11" r:id="rId1"/>
    <sheet name="1. Runde" sheetId="8" r:id="rId2"/>
    <sheet name="2. Runde" sheetId="14" r:id="rId3"/>
    <sheet name="3. Runde" sheetId="15" r:id="rId4"/>
  </sheets>
  <definedNames>
    <definedName name="_xlnm.Print_Area" localSheetId="1">'1. Runde'!$A$1:$K$40</definedName>
    <definedName name="_xlnm.Print_Area" localSheetId="2">'2. Runde'!$A$1:$K$40</definedName>
    <definedName name="_xlnm.Print_Area" localSheetId="3">'3. Runde'!$A$1:$K$40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5" l="1"/>
  <c r="E7" i="14"/>
  <c r="C13" i="15"/>
  <c r="C34" i="15"/>
  <c r="C9" i="15"/>
  <c r="C30" i="15" s="1"/>
  <c r="C5" i="15"/>
  <c r="C26" i="15" s="1"/>
  <c r="I10" i="14"/>
  <c r="I31" i="14" s="1"/>
  <c r="I6" i="14"/>
  <c r="I17" i="14" s="1"/>
  <c r="I38" i="14" s="1"/>
  <c r="H30" i="8"/>
  <c r="H31" i="8"/>
  <c r="H32" i="8"/>
  <c r="H33" i="8"/>
  <c r="H34" i="8"/>
  <c r="H35" i="8"/>
  <c r="H36" i="8"/>
  <c r="H37" i="8"/>
  <c r="C13" i="14"/>
  <c r="C34" i="14"/>
  <c r="C9" i="14"/>
  <c r="C30" i="14" s="1"/>
  <c r="C5" i="14"/>
  <c r="C26" i="14" s="1"/>
  <c r="R15" i="11"/>
  <c r="N16" i="11" s="1"/>
  <c r="L15" i="11"/>
  <c r="G16" i="11" s="1"/>
  <c r="H27" i="8"/>
  <c r="H26" i="8"/>
  <c r="G7" i="15"/>
  <c r="G28" i="15" s="1"/>
  <c r="E32" i="15" s="1"/>
  <c r="B10" i="15"/>
  <c r="B31" i="15" s="1"/>
  <c r="K4" i="15"/>
  <c r="K25" i="15"/>
  <c r="K4" i="14"/>
  <c r="K25" i="14"/>
  <c r="K4" i="8"/>
  <c r="K25" i="8"/>
  <c r="G7" i="14"/>
  <c r="E28" i="14"/>
  <c r="E7" i="8"/>
  <c r="G7" i="8"/>
  <c r="G28" i="8" s="1"/>
  <c r="I10" i="15"/>
  <c r="I31" i="15" s="1"/>
  <c r="I14" i="15"/>
  <c r="I35" i="15"/>
  <c r="I6" i="15"/>
  <c r="I14" i="14"/>
  <c r="I35" i="14"/>
  <c r="I6" i="8"/>
  <c r="I17" i="8" s="1"/>
  <c r="I38" i="8" s="1"/>
  <c r="I27" i="8"/>
  <c r="I10" i="8"/>
  <c r="I31" i="8" s="1"/>
  <c r="I14" i="8"/>
  <c r="I35" i="8"/>
  <c r="D15" i="15"/>
  <c r="D36" i="15"/>
  <c r="D11" i="15"/>
  <c r="D32" i="15"/>
  <c r="D7" i="15"/>
  <c r="D28" i="15"/>
  <c r="D7" i="14"/>
  <c r="D28" i="14" s="1"/>
  <c r="D15" i="14"/>
  <c r="D36" i="14"/>
  <c r="D11" i="14"/>
  <c r="D32" i="14"/>
  <c r="D7" i="8"/>
  <c r="D28" i="8"/>
  <c r="D15" i="8"/>
  <c r="D36" i="8"/>
  <c r="D11" i="8"/>
  <c r="D32" i="8"/>
  <c r="E14" i="15"/>
  <c r="E35" i="15" s="1"/>
  <c r="C15" i="15"/>
  <c r="C36" i="15"/>
  <c r="B14" i="15"/>
  <c r="B35" i="15"/>
  <c r="E10" i="15"/>
  <c r="E31" i="15"/>
  <c r="C11" i="15"/>
  <c r="C32" i="15"/>
  <c r="E6" i="15"/>
  <c r="E27" i="15"/>
  <c r="C7" i="15"/>
  <c r="C28" i="15" s="1"/>
  <c r="B6" i="15"/>
  <c r="B27" i="15"/>
  <c r="B2" i="15"/>
  <c r="B23" i="15" s="1"/>
  <c r="I2" i="15"/>
  <c r="I23" i="15"/>
  <c r="C3" i="15"/>
  <c r="C24" i="15"/>
  <c r="I3" i="15"/>
  <c r="I24" i="15"/>
  <c r="C4" i="15"/>
  <c r="C25" i="15" s="1"/>
  <c r="E4" i="15"/>
  <c r="E25" i="15"/>
  <c r="K23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C39" i="15"/>
  <c r="E14" i="14"/>
  <c r="E35" i="14"/>
  <c r="C15" i="14"/>
  <c r="C36" i="14"/>
  <c r="B14" i="14"/>
  <c r="B35" i="14"/>
  <c r="C11" i="14"/>
  <c r="C32" i="14" s="1"/>
  <c r="E10" i="14"/>
  <c r="E31" i="14"/>
  <c r="B10" i="14"/>
  <c r="B31" i="14"/>
  <c r="E6" i="14"/>
  <c r="E27" i="14"/>
  <c r="C7" i="14"/>
  <c r="C28" i="14"/>
  <c r="B6" i="14"/>
  <c r="B27" i="14"/>
  <c r="C15" i="8"/>
  <c r="C36" i="8" s="1"/>
  <c r="B14" i="8"/>
  <c r="B35" i="8"/>
  <c r="E14" i="8"/>
  <c r="E35" i="8"/>
  <c r="E10" i="8"/>
  <c r="E31" i="8"/>
  <c r="C11" i="8"/>
  <c r="C32" i="8"/>
  <c r="B10" i="8"/>
  <c r="B31" i="8"/>
  <c r="B2" i="14"/>
  <c r="B23" i="14" s="1"/>
  <c r="I2" i="14"/>
  <c r="I23" i="14"/>
  <c r="C3" i="14"/>
  <c r="C24" i="14"/>
  <c r="I3" i="14"/>
  <c r="I24" i="14"/>
  <c r="C4" i="14"/>
  <c r="C25" i="14"/>
  <c r="E4" i="14"/>
  <c r="E25" i="14"/>
  <c r="K23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C39" i="14"/>
  <c r="E4" i="8"/>
  <c r="E25" i="8"/>
  <c r="C4" i="8"/>
  <c r="C25" i="8"/>
  <c r="C7" i="8"/>
  <c r="C28" i="8"/>
  <c r="I3" i="8"/>
  <c r="I24" i="8"/>
  <c r="C3" i="8"/>
  <c r="C24" i="8"/>
  <c r="I2" i="8"/>
  <c r="I23" i="8" s="1"/>
  <c r="B2" i="8"/>
  <c r="B23" i="8" s="1"/>
  <c r="E6" i="8"/>
  <c r="E27" i="8"/>
  <c r="B6" i="8"/>
  <c r="B27" i="8"/>
  <c r="C39" i="8"/>
  <c r="H28" i="8"/>
  <c r="H29" i="8"/>
  <c r="K23" i="8"/>
  <c r="G28" i="14"/>
  <c r="E28" i="15"/>
  <c r="I27" i="15"/>
  <c r="E28" i="8"/>
  <c r="E11" i="14"/>
  <c r="G11" i="14" s="1"/>
  <c r="G32" i="14" l="1"/>
  <c r="E15" i="14"/>
  <c r="E11" i="8"/>
  <c r="I17" i="15"/>
  <c r="I38" i="15" s="1"/>
  <c r="E32" i="14"/>
  <c r="E11" i="15"/>
  <c r="G11" i="15" s="1"/>
  <c r="I27" i="14"/>
  <c r="G32" i="15" l="1"/>
  <c r="E36" i="15" s="1"/>
  <c r="E15" i="15"/>
  <c r="G15" i="15" s="1"/>
  <c r="G36" i="15" s="1"/>
  <c r="G11" i="8"/>
  <c r="E32" i="8"/>
  <c r="E36" i="14"/>
  <c r="G15" i="14"/>
  <c r="G36" i="14" s="1"/>
  <c r="E15" i="8" l="1"/>
  <c r="G32" i="8"/>
  <c r="G15" i="8" l="1"/>
  <c r="G36" i="8" s="1"/>
  <c r="E36" i="8"/>
</calcChain>
</file>

<file path=xl/sharedStrings.xml><?xml version="1.0" encoding="utf-8"?>
<sst xmlns="http://schemas.openxmlformats.org/spreadsheetml/2006/main" count="203" uniqueCount="46">
  <si>
    <t>-</t>
  </si>
  <si>
    <t>Name:</t>
  </si>
  <si>
    <t>Jg:</t>
  </si>
  <si>
    <t>Kontrolle</t>
  </si>
  <si>
    <t>Resultat</t>
  </si>
  <si>
    <t>Verein:</t>
  </si>
  <si>
    <t>Runde:</t>
  </si>
  <si>
    <t>Der Kontrolleur:</t>
  </si>
  <si>
    <t>Lizenz Nr.</t>
  </si>
  <si>
    <t>Funktionär:</t>
  </si>
  <si>
    <t>Gruppe Nr.</t>
  </si>
  <si>
    <t>Tel.</t>
  </si>
  <si>
    <t>Strasse, PLZ, Ort:</t>
  </si>
  <si>
    <t>Total</t>
  </si>
  <si>
    <t>Finalteilnahme Ja/Nein:</t>
  </si>
  <si>
    <t>Gruppenmeisterschaft ZSV</t>
  </si>
  <si>
    <t>Gewehr 10m</t>
  </si>
  <si>
    <t>Name + Vorname</t>
  </si>
  <si>
    <t>Lizenz-Nr.</t>
  </si>
  <si>
    <t>JG</t>
  </si>
  <si>
    <t>1. Runde</t>
  </si>
  <si>
    <t>2. Runde</t>
  </si>
  <si>
    <t>3. Runde</t>
  </si>
  <si>
    <t>Gruppenchef:</t>
  </si>
  <si>
    <t>Adresse:</t>
  </si>
  <si>
    <t>PLZ + Ort</t>
  </si>
  <si>
    <t>Telefon:</t>
  </si>
  <si>
    <t>E-Mail:</t>
  </si>
  <si>
    <t>Elektronische Scheiben:</t>
  </si>
  <si>
    <t>Ja:</t>
  </si>
  <si>
    <t>Nein:</t>
  </si>
  <si>
    <t>1. Karton Nr.</t>
  </si>
  <si>
    <t>Elektronisch</t>
  </si>
  <si>
    <t>Es können nur die Frei gegeben Felder ausgefüllt werden, alle anderen Felder sind gesperrt.</t>
  </si>
  <si>
    <t>Finalteilnahme</t>
  </si>
  <si>
    <t>Finalteilnahme, bitte Ja oder Nein im Feld eintragen.</t>
  </si>
  <si>
    <t>Version:</t>
  </si>
  <si>
    <t>Elektronische Scheiben Ja / Nein, im entsprechendes Feld ein x setzen.</t>
  </si>
  <si>
    <t>Auswechselschütze</t>
  </si>
  <si>
    <r>
      <t xml:space="preserve">Im entsprechenden Feld
das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setzten</t>
    </r>
  </si>
  <si>
    <t>JG (z.B. 2003 erfassen und nicht 03)</t>
  </si>
  <si>
    <t>Wenn der Verein mehrere Gruppen gemeldet hat, bitte die Gruppen im Feld Gruppen Nr. nummerieren</t>
  </si>
  <si>
    <t>Junioren U21 (U19 - U21)</t>
  </si>
  <si>
    <t>1. Karton Nr. / Elektronisch, im entsprechenden Feld die 1. Nummer eintragen.</t>
  </si>
  <si>
    <r>
      <t>Bemerkungen:</t>
    </r>
    <r>
      <rPr>
        <i/>
        <u/>
        <sz val="10"/>
        <rFont val="Arial"/>
        <family val="2"/>
      </rPr>
      <t xml:space="preserve"> (bitte zuerst lesen)</t>
    </r>
  </si>
  <si>
    <t>Beim Auswechselschütze ist das x zu setzten.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</si>
</sst>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i/>
      <u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4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6" xfId="0" applyFont="1" applyBorder="1" applyProtection="1"/>
    <xf numFmtId="0" fontId="7" fillId="0" borderId="2" xfId="0" applyFont="1" applyBorder="1" applyProtection="1"/>
    <xf numFmtId="0" fontId="7" fillId="0" borderId="5" xfId="0" applyFont="1" applyBorder="1" applyProtection="1"/>
    <xf numFmtId="0" fontId="7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vertical="center"/>
    </xf>
    <xf numFmtId="0" fontId="0" fillId="0" borderId="0" xfId="0" applyProtection="1"/>
    <xf numFmtId="0" fontId="8" fillId="0" borderId="6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12" fillId="2" borderId="0" xfId="0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1" fillId="2" borderId="0" xfId="0" applyFont="1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4" fillId="2" borderId="11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4" borderId="0" xfId="0" applyFill="1" applyBorder="1" applyProtection="1"/>
    <xf numFmtId="0" fontId="6" fillId="4" borderId="11" xfId="0" applyFont="1" applyFill="1" applyBorder="1" applyProtection="1"/>
    <xf numFmtId="14" fontId="0" fillId="2" borderId="0" xfId="0" applyNumberFormat="1" applyFill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15" fillId="2" borderId="0" xfId="0" applyFont="1" applyFill="1" applyProtection="1"/>
    <xf numFmtId="0" fontId="17" fillId="2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19" fillId="0" borderId="2" xfId="0" applyFont="1" applyBorder="1" applyAlignment="1" applyProtection="1">
      <alignment horizontal="center"/>
    </xf>
    <xf numFmtId="0" fontId="18" fillId="2" borderId="0" xfId="0" applyFont="1" applyFill="1" applyAlignment="1" applyProtection="1">
      <alignment horizontal="left"/>
    </xf>
    <xf numFmtId="0" fontId="6" fillId="2" borderId="6" xfId="0" applyFont="1" applyFill="1" applyBorder="1" applyProtection="1"/>
    <xf numFmtId="14" fontId="0" fillId="2" borderId="0" xfId="0" applyNumberForma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13" fillId="3" borderId="1" xfId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2" borderId="1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25"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ill>
        <patternFill>
          <bgColor rgb="FFFFFF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Runde'!H5"/><Relationship Id="rId2" Type="http://schemas.openxmlformats.org/officeDocument/2006/relationships/hyperlink" Target="#'1. Runde'!H5"/><Relationship Id="rId1" Type="http://schemas.openxmlformats.org/officeDocument/2006/relationships/image" Target="../media/image1.jpeg"/><Relationship Id="rId4" Type="http://schemas.openxmlformats.org/officeDocument/2006/relationships/hyperlink" Target="#'3. Runde'!H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Start!B1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Start!B12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Start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6</xdr:row>
      <xdr:rowOff>0</xdr:rowOff>
    </xdr:to>
    <xdr:pic>
      <xdr:nvPicPr>
        <xdr:cNvPr id="8259" name="Grafik 2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246000</xdr:colOff>
      <xdr:row>19</xdr:row>
      <xdr:rowOff>144150</xdr:rowOff>
    </xdr:to>
    <xdr:sp macro="" textlink="">
      <xdr:nvSpPr>
        <xdr:cNvPr id="5" name="Rechtec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A33FE0-1600-4F07-9C0F-F55FD0D73A63}"/>
            </a:ext>
          </a:extLst>
        </xdr:cNvPr>
        <xdr:cNvSpPr/>
      </xdr:nvSpPr>
      <xdr:spPr>
        <a:xfrm>
          <a:off x="1009650" y="291465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1. Runde</a:t>
          </a:r>
        </a:p>
      </xdr:txBody>
    </xdr:sp>
    <xdr:clientData fPrintsWithSheet="0"/>
  </xdr:twoCellAnchor>
  <xdr:twoCellAnchor>
    <xdr:from>
      <xdr:col>9</xdr:col>
      <xdr:colOff>0</xdr:colOff>
      <xdr:row>17</xdr:row>
      <xdr:rowOff>0</xdr:rowOff>
    </xdr:from>
    <xdr:to>
      <xdr:col>10</xdr:col>
      <xdr:colOff>627000</xdr:colOff>
      <xdr:row>19</xdr:row>
      <xdr:rowOff>144150</xdr:rowOff>
    </xdr:to>
    <xdr:sp macro="" textlink="">
      <xdr:nvSpPr>
        <xdr:cNvPr id="8" name="Rechteck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24C5F2-6C4F-44CA-A0C3-14879C7641CA}"/>
            </a:ext>
          </a:extLst>
        </xdr:cNvPr>
        <xdr:cNvSpPr/>
      </xdr:nvSpPr>
      <xdr:spPr>
        <a:xfrm>
          <a:off x="5257800" y="291465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2. Runde</a:t>
          </a:r>
        </a:p>
      </xdr:txBody>
    </xdr:sp>
    <xdr:clientData fPrintsWithSheet="0"/>
  </xdr:twoCellAnchor>
  <xdr:twoCellAnchor>
    <xdr:from>
      <xdr:col>15</xdr:col>
      <xdr:colOff>0</xdr:colOff>
      <xdr:row>17</xdr:row>
      <xdr:rowOff>0</xdr:rowOff>
    </xdr:from>
    <xdr:to>
      <xdr:col>16</xdr:col>
      <xdr:colOff>627000</xdr:colOff>
      <xdr:row>19</xdr:row>
      <xdr:rowOff>144150</xdr:rowOff>
    </xdr:to>
    <xdr:sp macro="" textlink="">
      <xdr:nvSpPr>
        <xdr:cNvPr id="10" name="Rechteck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1241BB-9B84-4E85-B1A8-CE6568F8DF21}"/>
            </a:ext>
          </a:extLst>
        </xdr:cNvPr>
        <xdr:cNvSpPr/>
      </xdr:nvSpPr>
      <xdr:spPr>
        <a:xfrm>
          <a:off x="9153525" y="291465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3. Runde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      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9525</xdr:colOff>
      <xdr:row>0</xdr:row>
      <xdr:rowOff>57150</xdr:rowOff>
    </xdr:from>
    <xdr:to>
      <xdr:col>11</xdr:col>
      <xdr:colOff>28575</xdr:colOff>
      <xdr:row>0</xdr:row>
      <xdr:rowOff>647700</xdr:rowOff>
    </xdr:to>
    <xdr:sp macro="" textlink="">
      <xdr:nvSpPr>
        <xdr:cNvPr id="5188" name="Text Box 13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4962525" y="57150"/>
          <a:ext cx="1238250" cy="5905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U21</a:t>
          </a:r>
          <a:endParaRPr lang="de-CH"/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9</xdr:col>
      <xdr:colOff>361950</xdr:colOff>
      <xdr:row>21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19050</xdr:colOff>
      <xdr:row>21</xdr:row>
      <xdr:rowOff>57150</xdr:rowOff>
    </xdr:from>
    <xdr:to>
      <xdr:col>11</xdr:col>
      <xdr:colOff>28575</xdr:colOff>
      <xdr:row>21</xdr:row>
      <xdr:rowOff>685800</xdr:rowOff>
    </xdr:to>
    <xdr:sp macro="" textlink="">
      <xdr:nvSpPr>
        <xdr:cNvPr id="5191" name="Text Box 16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4972050" y="5410200"/>
          <a:ext cx="1228725" cy="6286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U21</a:t>
          </a:r>
          <a:endParaRPr lang="de-CH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5530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5531" name="Grafik 2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514350</xdr:colOff>
      <xdr:row>0</xdr:row>
      <xdr:rowOff>85725</xdr:rowOff>
    </xdr:from>
    <xdr:to>
      <xdr:col>12</xdr:col>
      <xdr:colOff>760350</xdr:colOff>
      <xdr:row>0</xdr:row>
      <xdr:rowOff>553725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2CF004-91C4-4EA5-8A5E-E2C732829189}"/>
            </a:ext>
          </a:extLst>
        </xdr:cNvPr>
        <xdr:cNvSpPr/>
      </xdr:nvSpPr>
      <xdr:spPr>
        <a:xfrm>
          <a:off x="6686550" y="85725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19050</xdr:colOff>
      <xdr:row>0</xdr:row>
      <xdr:rowOff>57150</xdr:rowOff>
    </xdr:from>
    <xdr:to>
      <xdr:col>11</xdr:col>
      <xdr:colOff>28575</xdr:colOff>
      <xdr:row>0</xdr:row>
      <xdr:rowOff>676275</xdr:rowOff>
    </xdr:to>
    <xdr:sp macro="" textlink="">
      <xdr:nvSpPr>
        <xdr:cNvPr id="11298" name="Text Box 13">
          <a:extLst>
            <a:ext uri="{FF2B5EF4-FFF2-40B4-BE49-F238E27FC236}">
              <a16:creationId xmlns:a16="http://schemas.microsoft.com/office/drawing/2014/main" id="{00000000-0008-0000-0200-0000222C0000}"/>
            </a:ext>
          </a:extLst>
        </xdr:cNvPr>
        <xdr:cNvSpPr txBox="1">
          <a:spLocks noChangeArrowheads="1"/>
        </xdr:cNvSpPr>
      </xdr:nvSpPr>
      <xdr:spPr bwMode="auto">
        <a:xfrm>
          <a:off x="4972050" y="57150"/>
          <a:ext cx="1228725" cy="6191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U21</a:t>
          </a:r>
          <a:endParaRPr lang="de-CH"/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9</xdr:col>
      <xdr:colOff>361950</xdr:colOff>
      <xdr:row>21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66675</xdr:colOff>
      <xdr:row>21</xdr:row>
      <xdr:rowOff>57150</xdr:rowOff>
    </xdr:from>
    <xdr:to>
      <xdr:col>11</xdr:col>
      <xdr:colOff>28575</xdr:colOff>
      <xdr:row>21</xdr:row>
      <xdr:rowOff>704850</xdr:rowOff>
    </xdr:to>
    <xdr:sp macro="" textlink="">
      <xdr:nvSpPr>
        <xdr:cNvPr id="11301" name="Text Box 16">
          <a:extLst>
            <a:ext uri="{FF2B5EF4-FFF2-40B4-BE49-F238E27FC236}">
              <a16:creationId xmlns:a16="http://schemas.microsoft.com/office/drawing/2014/main" id="{00000000-0008-0000-0200-0000252C0000}"/>
            </a:ext>
          </a:extLst>
        </xdr:cNvPr>
        <xdr:cNvSpPr txBox="1">
          <a:spLocks noChangeArrowheads="1"/>
        </xdr:cNvSpPr>
      </xdr:nvSpPr>
      <xdr:spPr bwMode="auto">
        <a:xfrm>
          <a:off x="5019675" y="5410200"/>
          <a:ext cx="1181100" cy="6477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U21</a:t>
          </a:r>
          <a:endParaRPr lang="de-CH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1650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651" name="Grafik 2">
          <a:extLst>
            <a:ext uri="{FF2B5EF4-FFF2-40B4-BE49-F238E27FC236}">
              <a16:creationId xmlns:a16="http://schemas.microsoft.com/office/drawing/2014/main" id="{00000000-0008-0000-0200-00008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571500</xdr:colOff>
      <xdr:row>0</xdr:row>
      <xdr:rowOff>76200</xdr:rowOff>
    </xdr:from>
    <xdr:to>
      <xdr:col>13</xdr:col>
      <xdr:colOff>55500</xdr:colOff>
      <xdr:row>0</xdr:row>
      <xdr:rowOff>544200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80BC1E-F166-4513-848E-8E01DD40FED0}"/>
            </a:ext>
          </a:extLst>
        </xdr:cNvPr>
        <xdr:cNvSpPr/>
      </xdr:nvSpPr>
      <xdr:spPr>
        <a:xfrm>
          <a:off x="6743700" y="76200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47625</xdr:rowOff>
    </xdr:from>
    <xdr:to>
      <xdr:col>9</xdr:col>
      <xdr:colOff>361950</xdr:colOff>
      <xdr:row>0</xdr:row>
      <xdr:rowOff>561975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1009650" y="4762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ZSV</a:t>
          </a:r>
        </a:p>
      </xdr:txBody>
    </xdr:sp>
    <xdr:clientData/>
  </xdr:twoCellAnchor>
  <xdr:twoCellAnchor>
    <xdr:from>
      <xdr:col>9</xdr:col>
      <xdr:colOff>47625</xdr:colOff>
      <xdr:row>0</xdr:row>
      <xdr:rowOff>57150</xdr:rowOff>
    </xdr:from>
    <xdr:to>
      <xdr:col>11</xdr:col>
      <xdr:colOff>28575</xdr:colOff>
      <xdr:row>0</xdr:row>
      <xdr:rowOff>647700</xdr:rowOff>
    </xdr:to>
    <xdr:sp macro="" textlink="">
      <xdr:nvSpPr>
        <xdr:cNvPr id="12322" name="Text Box 13">
          <a:extLst>
            <a:ext uri="{FF2B5EF4-FFF2-40B4-BE49-F238E27FC236}">
              <a16:creationId xmlns:a16="http://schemas.microsoft.com/office/drawing/2014/main" id="{00000000-0008-0000-0300-000022300000}"/>
            </a:ext>
          </a:extLst>
        </xdr:cNvPr>
        <xdr:cNvSpPr txBox="1">
          <a:spLocks noChangeArrowheads="1"/>
        </xdr:cNvSpPr>
      </xdr:nvSpPr>
      <xdr:spPr bwMode="auto">
        <a:xfrm>
          <a:off x="5000625" y="57150"/>
          <a:ext cx="1200150" cy="5905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U21</a:t>
          </a:r>
          <a:endParaRPr lang="de-CH"/>
        </a:p>
      </xdr:txBody>
    </xdr:sp>
    <xdr:clientData/>
  </xdr:twoCellAnchor>
  <xdr:twoCellAnchor>
    <xdr:from>
      <xdr:col>2</xdr:col>
      <xdr:colOff>9525</xdr:colOff>
      <xdr:row>21</xdr:row>
      <xdr:rowOff>47625</xdr:rowOff>
    </xdr:from>
    <xdr:to>
      <xdr:col>9</xdr:col>
      <xdr:colOff>361950</xdr:colOff>
      <xdr:row>21</xdr:row>
      <xdr:rowOff>561975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1009650" y="5438775"/>
          <a:ext cx="4305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ZSV Gruppenmeisterschaft 10m</a:t>
          </a:r>
        </a:p>
        <a:p>
          <a:pPr algn="ctr" rtl="0">
            <a:defRPr sz="1000"/>
          </a:pP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Doppel für den Verein</a:t>
          </a:r>
        </a:p>
      </xdr:txBody>
    </xdr:sp>
    <xdr:clientData/>
  </xdr:twoCellAnchor>
  <xdr:twoCellAnchor>
    <xdr:from>
      <xdr:col>9</xdr:col>
      <xdr:colOff>57150</xdr:colOff>
      <xdr:row>21</xdr:row>
      <xdr:rowOff>57150</xdr:rowOff>
    </xdr:from>
    <xdr:to>
      <xdr:col>11</xdr:col>
      <xdr:colOff>28575</xdr:colOff>
      <xdr:row>21</xdr:row>
      <xdr:rowOff>666750</xdr:rowOff>
    </xdr:to>
    <xdr:sp macro="" textlink="">
      <xdr:nvSpPr>
        <xdr:cNvPr id="12325" name="Text Box 16">
          <a:extLst>
            <a:ext uri="{FF2B5EF4-FFF2-40B4-BE49-F238E27FC236}">
              <a16:creationId xmlns:a16="http://schemas.microsoft.com/office/drawing/2014/main" id="{00000000-0008-0000-0300-000025300000}"/>
            </a:ext>
          </a:extLst>
        </xdr:cNvPr>
        <xdr:cNvSpPr txBox="1">
          <a:spLocks noChangeArrowheads="1"/>
        </xdr:cNvSpPr>
      </xdr:nvSpPr>
      <xdr:spPr bwMode="auto">
        <a:xfrm>
          <a:off x="5010150" y="5410200"/>
          <a:ext cx="1190625" cy="6096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Junioren</a:t>
          </a:r>
        </a:p>
        <a:p>
          <a:pPr algn="ctr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U21</a:t>
          </a:r>
          <a:endParaRPr lang="de-CH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2660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2661" name="Grafik 2">
          <a:extLst>
            <a:ext uri="{FF2B5EF4-FFF2-40B4-BE49-F238E27FC236}">
              <a16:creationId xmlns:a16="http://schemas.microsoft.com/office/drawing/2014/main" id="{00000000-0008-0000-0300-000075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561975</xdr:colOff>
      <xdr:row>0</xdr:row>
      <xdr:rowOff>85725</xdr:rowOff>
    </xdr:from>
    <xdr:to>
      <xdr:col>13</xdr:col>
      <xdr:colOff>45975</xdr:colOff>
      <xdr:row>0</xdr:row>
      <xdr:rowOff>553725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2A44B1-393D-400D-BF9B-B7913256AA9B}"/>
            </a:ext>
          </a:extLst>
        </xdr:cNvPr>
        <xdr:cNvSpPr/>
      </xdr:nvSpPr>
      <xdr:spPr>
        <a:xfrm>
          <a:off x="6734175" y="85725"/>
          <a:ext cx="1008000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Startseite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26"/>
  </sheetPr>
  <dimension ref="A1:R41"/>
  <sheetViews>
    <sheetView showGridLines="0" tabSelected="1" zoomScaleNormal="100" workbookViewId="0">
      <selection activeCell="B12" sqref="B12:C12"/>
    </sheetView>
  </sheetViews>
  <sheetFormatPr baseColWidth="10" defaultRowHeight="12.75"/>
  <cols>
    <col min="1" max="1" width="3.7109375" style="33" customWidth="1"/>
    <col min="2" max="3" width="11.42578125" style="33"/>
    <col min="4" max="4" width="5.7109375" style="34" customWidth="1"/>
    <col min="5" max="5" width="13.28515625" style="33" customWidth="1"/>
    <col min="6" max="6" width="6.7109375" style="33" customWidth="1"/>
    <col min="7" max="7" width="3.7109375" style="33" customWidth="1"/>
    <col min="8" max="9" width="11.42578125" style="33"/>
    <col min="10" max="10" width="5.7109375" style="34" customWidth="1"/>
    <col min="11" max="11" width="11.42578125" style="33"/>
    <col min="12" max="12" width="12.7109375" style="33" customWidth="1"/>
    <col min="13" max="13" width="5.7109375" style="33" customWidth="1"/>
    <col min="14" max="15" width="11.42578125" style="33"/>
    <col min="16" max="16" width="5.7109375" style="34" customWidth="1"/>
    <col min="17" max="17" width="11.42578125" style="33"/>
    <col min="18" max="18" width="12.7109375" style="33" customWidth="1"/>
    <col min="19" max="16384" width="11.42578125" style="33"/>
  </cols>
  <sheetData>
    <row r="1" spans="1:18">
      <c r="O1" s="35" t="s">
        <v>36</v>
      </c>
      <c r="P1" s="65">
        <v>44936</v>
      </c>
      <c r="Q1" s="65"/>
      <c r="R1" s="57"/>
    </row>
    <row r="3" spans="1:18" ht="26.25">
      <c r="E3" s="36" t="s">
        <v>15</v>
      </c>
      <c r="L3" s="36" t="s">
        <v>42</v>
      </c>
    </row>
    <row r="4" spans="1:18" ht="20.25">
      <c r="E4" s="37"/>
      <c r="F4" s="38" t="s">
        <v>16</v>
      </c>
      <c r="G4" s="38"/>
      <c r="M4" s="66"/>
      <c r="N4" s="66"/>
    </row>
    <row r="6" spans="1:18" ht="18" customHeight="1"/>
    <row r="8" spans="1:18">
      <c r="B8" s="66" t="s">
        <v>20</v>
      </c>
      <c r="C8" s="66"/>
      <c r="D8" s="66"/>
      <c r="E8" s="66"/>
      <c r="H8" s="66" t="s">
        <v>21</v>
      </c>
      <c r="I8" s="66"/>
      <c r="J8" s="66"/>
      <c r="K8" s="66"/>
      <c r="L8" s="40"/>
      <c r="N8" s="66" t="s">
        <v>22</v>
      </c>
      <c r="O8" s="66"/>
      <c r="P8" s="66"/>
      <c r="Q8" s="66"/>
      <c r="R8" s="40"/>
    </row>
    <row r="9" spans="1:18" ht="7.5" customHeight="1"/>
    <row r="10" spans="1:18">
      <c r="B10" s="39" t="s">
        <v>17</v>
      </c>
      <c r="D10" s="40" t="s">
        <v>19</v>
      </c>
      <c r="E10" s="40" t="s">
        <v>18</v>
      </c>
      <c r="H10" s="39" t="s">
        <v>17</v>
      </c>
      <c r="J10" s="40" t="s">
        <v>19</v>
      </c>
      <c r="K10" s="40" t="s">
        <v>18</v>
      </c>
      <c r="L10" s="59" t="s">
        <v>38</v>
      </c>
      <c r="N10" s="39" t="s">
        <v>17</v>
      </c>
      <c r="P10" s="40" t="s">
        <v>19</v>
      </c>
      <c r="Q10" s="40" t="s">
        <v>18</v>
      </c>
      <c r="R10" s="58" t="s">
        <v>38</v>
      </c>
    </row>
    <row r="11" spans="1:18" ht="4.5" customHeight="1">
      <c r="B11" s="68"/>
      <c r="C11" s="68"/>
      <c r="E11" s="34"/>
      <c r="H11" s="68"/>
      <c r="I11" s="68"/>
      <c r="K11" s="34"/>
      <c r="L11" s="34"/>
      <c r="N11" s="68"/>
      <c r="O11" s="68"/>
      <c r="Q11" s="34"/>
      <c r="R11" s="34"/>
    </row>
    <row r="12" spans="1:18">
      <c r="A12" s="34">
        <v>1</v>
      </c>
      <c r="B12" s="70"/>
      <c r="C12" s="71"/>
      <c r="D12" s="44"/>
      <c r="E12" s="44"/>
      <c r="F12" s="41"/>
      <c r="G12" s="34">
        <v>1</v>
      </c>
      <c r="H12" s="70"/>
      <c r="I12" s="71"/>
      <c r="J12" s="44"/>
      <c r="K12" s="44"/>
      <c r="L12" s="46"/>
      <c r="M12" s="34">
        <v>1</v>
      </c>
      <c r="N12" s="70"/>
      <c r="O12" s="71"/>
      <c r="P12" s="44"/>
      <c r="Q12" s="44"/>
      <c r="R12" s="46"/>
    </row>
    <row r="13" spans="1:18">
      <c r="A13" s="34">
        <v>2</v>
      </c>
      <c r="B13" s="70"/>
      <c r="C13" s="71"/>
      <c r="D13" s="44"/>
      <c r="E13" s="44"/>
      <c r="F13" s="41"/>
      <c r="G13" s="34">
        <v>2</v>
      </c>
      <c r="H13" s="70"/>
      <c r="I13" s="71"/>
      <c r="J13" s="44"/>
      <c r="K13" s="44"/>
      <c r="L13" s="46"/>
      <c r="M13" s="34">
        <v>2</v>
      </c>
      <c r="N13" s="70"/>
      <c r="O13" s="71"/>
      <c r="P13" s="44"/>
      <c r="Q13" s="44"/>
      <c r="R13" s="46"/>
    </row>
    <row r="14" spans="1:18">
      <c r="A14" s="34">
        <v>3</v>
      </c>
      <c r="B14" s="70"/>
      <c r="C14" s="71"/>
      <c r="D14" s="44"/>
      <c r="E14" s="44"/>
      <c r="F14" s="41"/>
      <c r="G14" s="34">
        <v>3</v>
      </c>
      <c r="H14" s="70"/>
      <c r="I14" s="71"/>
      <c r="J14" s="44"/>
      <c r="K14" s="44"/>
      <c r="L14" s="46"/>
      <c r="M14" s="34">
        <v>3</v>
      </c>
      <c r="N14" s="70"/>
      <c r="O14" s="71"/>
      <c r="P14" s="44"/>
      <c r="Q14" s="44"/>
      <c r="R14" s="46"/>
    </row>
    <row r="15" spans="1:18">
      <c r="A15" s="34"/>
      <c r="F15" s="41"/>
      <c r="G15" s="34"/>
      <c r="L15" s="60">
        <f>COUNTIF(L12:L14,"x")</f>
        <v>0</v>
      </c>
      <c r="M15" s="34"/>
      <c r="R15" s="60">
        <f>COUNTIF(R12:R14,"x")</f>
        <v>0</v>
      </c>
    </row>
    <row r="16" spans="1:18">
      <c r="A16" s="34"/>
      <c r="F16" s="41"/>
      <c r="G16" s="63" t="str">
        <f>IF(L15&gt;1,"Achtung Es darf nur 1 Schützen pro Runde ausgewechselt werden!"," ")</f>
        <v xml:space="preserve"> </v>
      </c>
      <c r="H16" s="61"/>
      <c r="M16" s="34"/>
      <c r="N16" s="61" t="str">
        <f>IF(R15&gt;1,"Achtung Es darf nur 1 Schützen pro Runde ausgewechselt werden!"," ")</f>
        <v xml:space="preserve"> </v>
      </c>
    </row>
    <row r="22" spans="1:14">
      <c r="J22" s="33" t="s">
        <v>28</v>
      </c>
    </row>
    <row r="23" spans="1:14">
      <c r="B23" s="33" t="s">
        <v>5</v>
      </c>
      <c r="C23" s="72"/>
      <c r="D23" s="73"/>
      <c r="E23" s="74"/>
      <c r="F23" s="76" t="s">
        <v>10</v>
      </c>
      <c r="G23" s="77"/>
      <c r="H23" s="44"/>
      <c r="J23" s="42" t="s">
        <v>29</v>
      </c>
      <c r="K23" s="45"/>
      <c r="L23" s="67" t="s">
        <v>39</v>
      </c>
      <c r="M23" s="68"/>
      <c r="N23" s="68"/>
    </row>
    <row r="24" spans="1:14">
      <c r="J24" s="42" t="s">
        <v>30</v>
      </c>
      <c r="K24" s="45"/>
      <c r="L24" s="69"/>
      <c r="M24" s="68"/>
      <c r="N24" s="68"/>
    </row>
    <row r="25" spans="1:14">
      <c r="B25" s="43" t="s">
        <v>23</v>
      </c>
      <c r="K25" s="34"/>
      <c r="L25" s="34"/>
    </row>
    <row r="26" spans="1:14">
      <c r="B26" s="33" t="s">
        <v>1</v>
      </c>
      <c r="C26" s="70"/>
      <c r="D26" s="71"/>
      <c r="E26" s="71"/>
      <c r="I26" s="78" t="s">
        <v>31</v>
      </c>
      <c r="J26" s="78"/>
      <c r="K26" s="44"/>
      <c r="L26" s="34"/>
    </row>
    <row r="27" spans="1:14">
      <c r="B27" s="33" t="s">
        <v>24</v>
      </c>
      <c r="C27" s="70"/>
      <c r="D27" s="71"/>
      <c r="E27" s="71"/>
      <c r="I27" s="78" t="s">
        <v>32</v>
      </c>
      <c r="J27" s="78"/>
      <c r="K27" s="44"/>
      <c r="L27" s="34"/>
    </row>
    <row r="28" spans="1:14">
      <c r="B28" s="33" t="s">
        <v>25</v>
      </c>
      <c r="C28" s="70"/>
      <c r="D28" s="71"/>
      <c r="E28" s="71"/>
    </row>
    <row r="29" spans="1:14">
      <c r="B29" s="33" t="s">
        <v>26</v>
      </c>
      <c r="C29" s="70"/>
      <c r="D29" s="71"/>
      <c r="E29" s="71"/>
      <c r="I29" s="79" t="s">
        <v>34</v>
      </c>
      <c r="J29" s="80"/>
      <c r="K29" s="46"/>
      <c r="L29" s="34"/>
    </row>
    <row r="30" spans="1:14">
      <c r="B30" s="33" t="s">
        <v>27</v>
      </c>
      <c r="C30" s="75"/>
      <c r="D30" s="71"/>
      <c r="E30" s="71"/>
    </row>
    <row r="32" spans="1:14">
      <c r="A32" s="47" t="s">
        <v>44</v>
      </c>
      <c r="B32" s="48"/>
      <c r="C32" s="48"/>
      <c r="D32" s="49"/>
      <c r="E32" s="48"/>
      <c r="F32" s="48"/>
      <c r="G32" s="48"/>
      <c r="H32" s="48"/>
      <c r="I32" s="48"/>
      <c r="J32" s="50"/>
    </row>
    <row r="33" spans="1:10" ht="4.5" customHeight="1">
      <c r="A33" s="51"/>
      <c r="B33" s="52"/>
      <c r="C33" s="52"/>
      <c r="D33" s="53"/>
      <c r="E33" s="52"/>
      <c r="F33" s="52"/>
      <c r="G33" s="52"/>
      <c r="H33" s="52"/>
      <c r="I33" s="52"/>
      <c r="J33" s="54"/>
    </row>
    <row r="34" spans="1:10">
      <c r="A34" s="56" t="s">
        <v>33</v>
      </c>
      <c r="B34" s="55"/>
      <c r="C34" s="52"/>
      <c r="D34" s="53"/>
      <c r="E34" s="52"/>
      <c r="F34" s="52"/>
      <c r="G34" s="52"/>
      <c r="H34" s="52"/>
      <c r="I34" s="52"/>
      <c r="J34" s="54"/>
    </row>
    <row r="35" spans="1:10">
      <c r="A35" s="56" t="s">
        <v>40</v>
      </c>
      <c r="B35" s="55"/>
      <c r="C35" s="52"/>
      <c r="D35" s="53"/>
      <c r="E35" s="52"/>
      <c r="F35" s="52"/>
      <c r="G35" s="52"/>
      <c r="H35" s="52"/>
      <c r="I35" s="52"/>
      <c r="J35" s="54"/>
    </row>
    <row r="36" spans="1:10">
      <c r="A36" s="56" t="s">
        <v>41</v>
      </c>
      <c r="B36" s="55"/>
      <c r="C36" s="52"/>
      <c r="D36" s="53"/>
      <c r="E36" s="52"/>
      <c r="F36" s="52"/>
      <c r="G36" s="52"/>
      <c r="H36" s="52"/>
      <c r="I36" s="52"/>
      <c r="J36" s="54"/>
    </row>
    <row r="37" spans="1:10">
      <c r="A37" s="56" t="s">
        <v>37</v>
      </c>
      <c r="B37" s="55"/>
      <c r="C37" s="52"/>
      <c r="D37" s="53"/>
      <c r="E37" s="52"/>
      <c r="F37" s="52"/>
      <c r="G37" s="52"/>
      <c r="H37" s="52"/>
      <c r="I37" s="52"/>
      <c r="J37" s="54"/>
    </row>
    <row r="38" spans="1:10">
      <c r="A38" s="56" t="s">
        <v>43</v>
      </c>
      <c r="B38" s="55"/>
      <c r="C38" s="52"/>
      <c r="D38" s="53"/>
      <c r="E38" s="52"/>
      <c r="F38" s="52"/>
      <c r="G38" s="52"/>
      <c r="H38" s="52"/>
      <c r="I38" s="52"/>
      <c r="J38" s="54"/>
    </row>
    <row r="39" spans="1:10">
      <c r="A39" s="56" t="s">
        <v>35</v>
      </c>
      <c r="B39" s="55"/>
      <c r="C39" s="52"/>
      <c r="D39" s="53"/>
      <c r="E39" s="52"/>
      <c r="F39" s="52"/>
      <c r="G39" s="52"/>
      <c r="H39" s="52"/>
      <c r="I39" s="52"/>
      <c r="J39" s="54"/>
    </row>
    <row r="40" spans="1:10">
      <c r="A40" s="56" t="s">
        <v>45</v>
      </c>
      <c r="B40" s="55"/>
      <c r="C40" s="52"/>
      <c r="D40" s="53"/>
      <c r="E40" s="52"/>
      <c r="F40" s="52"/>
      <c r="G40" s="52"/>
      <c r="H40" s="52"/>
      <c r="I40" s="52"/>
      <c r="J40" s="54"/>
    </row>
    <row r="41" spans="1:10">
      <c r="A41" s="64"/>
      <c r="B41" s="48"/>
      <c r="C41" s="48"/>
      <c r="D41" s="49"/>
      <c r="E41" s="48"/>
      <c r="F41" s="48"/>
      <c r="G41" s="48"/>
      <c r="H41" s="48"/>
      <c r="I41" s="48"/>
      <c r="J41" s="49"/>
    </row>
  </sheetData>
  <sheetProtection sheet="1" objects="1" scenarios="1" selectLockedCells="1"/>
  <mergeCells count="28">
    <mergeCell ref="C30:E30"/>
    <mergeCell ref="F23:G23"/>
    <mergeCell ref="I26:J26"/>
    <mergeCell ref="I27:J27"/>
    <mergeCell ref="C26:E26"/>
    <mergeCell ref="C27:E27"/>
    <mergeCell ref="C28:E28"/>
    <mergeCell ref="C29:E29"/>
    <mergeCell ref="I29:J29"/>
    <mergeCell ref="L23:N24"/>
    <mergeCell ref="N14:O14"/>
    <mergeCell ref="B13:C13"/>
    <mergeCell ref="H11:I11"/>
    <mergeCell ref="C23:E23"/>
    <mergeCell ref="B14:C14"/>
    <mergeCell ref="N11:O11"/>
    <mergeCell ref="B11:C11"/>
    <mergeCell ref="B12:C12"/>
    <mergeCell ref="H12:I12"/>
    <mergeCell ref="H13:I13"/>
    <mergeCell ref="H14:I14"/>
    <mergeCell ref="N12:O12"/>
    <mergeCell ref="N13:O13"/>
    <mergeCell ref="P1:Q1"/>
    <mergeCell ref="M4:N4"/>
    <mergeCell ref="B8:E8"/>
    <mergeCell ref="H8:K8"/>
    <mergeCell ref="N8:Q8"/>
  </mergeCells>
  <phoneticPr fontId="4" type="noConversion"/>
  <pageMargins left="0.19685039370078741" right="0.19685039370078741" top="0.78740157480314965" bottom="0.98425196850393704" header="0.51181102362204722" footer="0.51181102362204722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40"/>
  <sheetViews>
    <sheetView zoomScaleNormal="100" workbookViewId="0">
      <selection activeCell="H5" sqref="H5"/>
    </sheetView>
  </sheetViews>
  <sheetFormatPr baseColWidth="10" defaultRowHeight="12.75"/>
  <cols>
    <col min="1" max="1" width="7.5703125" customWidth="1"/>
    <col min="2" max="2" width="7.42578125" customWidth="1"/>
    <col min="3" max="3" width="4.42578125" customWidth="1"/>
    <col min="4" max="4" width="14.140625" customWidth="1"/>
    <col min="5" max="5" width="11" bestFit="1" customWidth="1"/>
    <col min="6" max="6" width="1.5703125" bestFit="1" customWidth="1"/>
    <col min="7" max="7" width="9.85546875" customWidth="1"/>
    <col min="8" max="8" width="6.5703125" customWidth="1"/>
    <col min="9" max="9" width="11.7109375" customWidth="1"/>
    <col min="10" max="10" width="6.5703125" customWidth="1"/>
    <col min="11" max="11" width="11.7109375" customWidth="1"/>
  </cols>
  <sheetData>
    <row r="1" spans="1:11" ht="56.25" customHeight="1"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4.95" customHeight="1">
      <c r="A2" s="16" t="s">
        <v>5</v>
      </c>
      <c r="B2" s="95">
        <f>Start!C23</f>
        <v>0</v>
      </c>
      <c r="C2" s="95"/>
      <c r="D2" s="95"/>
      <c r="E2" s="95"/>
      <c r="F2" s="96"/>
      <c r="G2" s="92" t="s">
        <v>10</v>
      </c>
      <c r="H2" s="93"/>
      <c r="I2" s="8">
        <f>Start!H23</f>
        <v>0</v>
      </c>
      <c r="J2" s="17" t="s">
        <v>6</v>
      </c>
      <c r="K2" s="9">
        <v>1</v>
      </c>
    </row>
    <row r="3" spans="1:11" s="2" customFormat="1" ht="24.95" customHeight="1">
      <c r="A3" s="18" t="s">
        <v>9</v>
      </c>
      <c r="B3" s="19"/>
      <c r="C3" s="97">
        <f>Start!C26</f>
        <v>0</v>
      </c>
      <c r="D3" s="97"/>
      <c r="E3" s="97"/>
      <c r="F3" s="97"/>
      <c r="G3" s="93" t="s">
        <v>11</v>
      </c>
      <c r="H3" s="94"/>
      <c r="I3" s="104">
        <f>Start!C29</f>
        <v>0</v>
      </c>
      <c r="J3" s="104"/>
      <c r="K3" s="20"/>
    </row>
    <row r="4" spans="1:11" s="2" customFormat="1" ht="24.95" customHeight="1">
      <c r="A4" s="21" t="s">
        <v>12</v>
      </c>
      <c r="B4" s="22"/>
      <c r="C4" s="97">
        <f>Start!C27</f>
        <v>0</v>
      </c>
      <c r="D4" s="97"/>
      <c r="E4" s="105">
        <f>Start!C28</f>
        <v>0</v>
      </c>
      <c r="F4" s="105"/>
      <c r="G4" s="106"/>
      <c r="H4" s="92" t="s">
        <v>14</v>
      </c>
      <c r="I4" s="93"/>
      <c r="J4" s="93"/>
      <c r="K4" s="23">
        <f>Start!K29</f>
        <v>0</v>
      </c>
    </row>
    <row r="5" spans="1:11" s="3" customFormat="1" ht="15">
      <c r="A5" s="88">
        <v>1</v>
      </c>
      <c r="B5" s="10" t="s">
        <v>1</v>
      </c>
      <c r="C5" s="11"/>
      <c r="D5" s="12"/>
      <c r="E5" s="98" t="s">
        <v>8</v>
      </c>
      <c r="F5" s="99"/>
      <c r="G5" s="100"/>
      <c r="H5" s="5"/>
      <c r="I5" s="4" t="s">
        <v>4</v>
      </c>
      <c r="J5" s="107"/>
      <c r="K5" s="4" t="s">
        <v>3</v>
      </c>
    </row>
    <row r="6" spans="1:11" s="3" customFormat="1" ht="15.75">
      <c r="A6" s="88"/>
      <c r="B6" s="89">
        <f>Start!B12</f>
        <v>0</v>
      </c>
      <c r="C6" s="90"/>
      <c r="D6" s="91"/>
      <c r="E6" s="101">
        <f>Start!E12</f>
        <v>0</v>
      </c>
      <c r="F6" s="102"/>
      <c r="G6" s="103"/>
      <c r="H6" s="5"/>
      <c r="I6" s="109">
        <f>SUM(H5:H8)</f>
        <v>0</v>
      </c>
      <c r="J6" s="108"/>
      <c r="K6" s="110"/>
    </row>
    <row r="7" spans="1:11" s="3" customFormat="1" ht="15">
      <c r="A7" s="88"/>
      <c r="B7" s="86" t="s">
        <v>2</v>
      </c>
      <c r="C7" s="84">
        <f>Start!D12</f>
        <v>0</v>
      </c>
      <c r="D7" s="82" t="str">
        <f>IF(Start!$K$23="x","Elektronisch", "Karton-Nr:")</f>
        <v>Karton-Nr:</v>
      </c>
      <c r="E7" s="82">
        <f>IF(Start!K24="x",Start!K26,Start!K27)</f>
        <v>0</v>
      </c>
      <c r="F7" s="82" t="s">
        <v>0</v>
      </c>
      <c r="G7" s="111">
        <f>IF(Start!K24="x",'1. Runde'!E7:E8+7,'1. Runde'!E7:E8)</f>
        <v>0</v>
      </c>
      <c r="H7" s="5"/>
      <c r="I7" s="109"/>
      <c r="J7" s="4"/>
      <c r="K7" s="110"/>
    </row>
    <row r="8" spans="1:11" s="3" customFormat="1" ht="15">
      <c r="A8" s="88"/>
      <c r="B8" s="87"/>
      <c r="C8" s="85"/>
      <c r="D8" s="83"/>
      <c r="E8" s="83"/>
      <c r="F8" s="83"/>
      <c r="G8" s="112"/>
      <c r="H8" s="5"/>
      <c r="I8" s="109"/>
      <c r="J8" s="4"/>
      <c r="K8" s="110"/>
    </row>
    <row r="9" spans="1:11" ht="15">
      <c r="A9" s="88">
        <v>2</v>
      </c>
      <c r="B9" s="10" t="s">
        <v>1</v>
      </c>
      <c r="C9" s="11"/>
      <c r="D9" s="12"/>
      <c r="E9" s="98" t="s">
        <v>8</v>
      </c>
      <c r="F9" s="99"/>
      <c r="G9" s="100"/>
      <c r="H9" s="5"/>
      <c r="I9" s="4" t="s">
        <v>4</v>
      </c>
      <c r="J9" s="107"/>
      <c r="K9" s="4" t="s">
        <v>3</v>
      </c>
    </row>
    <row r="10" spans="1:11" ht="15.75">
      <c r="A10" s="88"/>
      <c r="B10" s="89">
        <f>Start!B13</f>
        <v>0</v>
      </c>
      <c r="C10" s="90"/>
      <c r="D10" s="91"/>
      <c r="E10" s="101">
        <f>Start!E13</f>
        <v>0</v>
      </c>
      <c r="F10" s="102"/>
      <c r="G10" s="103"/>
      <c r="H10" s="5"/>
      <c r="I10" s="109">
        <f>SUM(H9:H12)</f>
        <v>0</v>
      </c>
      <c r="J10" s="108"/>
      <c r="K10" s="110"/>
    </row>
    <row r="11" spans="1:11" ht="15">
      <c r="A11" s="88"/>
      <c r="B11" s="86" t="s">
        <v>2</v>
      </c>
      <c r="C11" s="84">
        <f>Start!D13</f>
        <v>0</v>
      </c>
      <c r="D11" s="82" t="str">
        <f>IF(Start!$K$23="x","Elektronisch", "Karton-Nr:")</f>
        <v>Karton-Nr:</v>
      </c>
      <c r="E11" s="82">
        <f>G7+1</f>
        <v>1</v>
      </c>
      <c r="F11" s="82" t="s">
        <v>0</v>
      </c>
      <c r="G11" s="111">
        <f>IF(Start!K24="x",'1. Runde'!E11:E12+7,E11)</f>
        <v>1</v>
      </c>
      <c r="H11" s="5"/>
      <c r="I11" s="109"/>
      <c r="J11" s="4"/>
      <c r="K11" s="110"/>
    </row>
    <row r="12" spans="1:11" ht="15">
      <c r="A12" s="88"/>
      <c r="B12" s="87"/>
      <c r="C12" s="85"/>
      <c r="D12" s="83"/>
      <c r="E12" s="83"/>
      <c r="F12" s="83"/>
      <c r="G12" s="112"/>
      <c r="H12" s="5"/>
      <c r="I12" s="109"/>
      <c r="J12" s="4"/>
      <c r="K12" s="110"/>
    </row>
    <row r="13" spans="1:11" ht="15">
      <c r="A13" s="88">
        <v>3</v>
      </c>
      <c r="B13" s="10" t="s">
        <v>1</v>
      </c>
      <c r="C13" s="11"/>
      <c r="D13" s="12"/>
      <c r="E13" s="98" t="s">
        <v>8</v>
      </c>
      <c r="F13" s="99"/>
      <c r="G13" s="100"/>
      <c r="H13" s="5"/>
      <c r="I13" s="4" t="s">
        <v>4</v>
      </c>
      <c r="J13" s="107"/>
      <c r="K13" s="4" t="s">
        <v>3</v>
      </c>
    </row>
    <row r="14" spans="1:11" ht="15.75">
      <c r="A14" s="88"/>
      <c r="B14" s="89">
        <f>Start!B14</f>
        <v>0</v>
      </c>
      <c r="C14" s="90"/>
      <c r="D14" s="91"/>
      <c r="E14" s="101">
        <f>Start!E14</f>
        <v>0</v>
      </c>
      <c r="F14" s="102"/>
      <c r="G14" s="103"/>
      <c r="H14" s="5"/>
      <c r="I14" s="109">
        <f>SUM(H13:H16)</f>
        <v>0</v>
      </c>
      <c r="J14" s="108"/>
      <c r="K14" s="110"/>
    </row>
    <row r="15" spans="1:11" ht="15">
      <c r="A15" s="88"/>
      <c r="B15" s="86" t="s">
        <v>2</v>
      </c>
      <c r="C15" s="84">
        <f>Start!D14</f>
        <v>0</v>
      </c>
      <c r="D15" s="82" t="str">
        <f>IF(Start!$K$23="x","Elektronisch", "Karton-Nr:")</f>
        <v>Karton-Nr:</v>
      </c>
      <c r="E15" s="82">
        <f>G11+1</f>
        <v>2</v>
      </c>
      <c r="F15" s="82" t="s">
        <v>0</v>
      </c>
      <c r="G15" s="111">
        <f>IF(Start!K24="x",'1. Runde'!E15:E16+7,E15)</f>
        <v>2</v>
      </c>
      <c r="H15" s="5"/>
      <c r="I15" s="109"/>
      <c r="J15" s="4"/>
      <c r="K15" s="110"/>
    </row>
    <row r="16" spans="1:11" ht="15">
      <c r="A16" s="88"/>
      <c r="B16" s="87"/>
      <c r="C16" s="85"/>
      <c r="D16" s="83"/>
      <c r="E16" s="83"/>
      <c r="F16" s="83"/>
      <c r="G16" s="112"/>
      <c r="H16" s="5"/>
      <c r="I16" s="109"/>
      <c r="J16" s="4"/>
      <c r="K16" s="110"/>
    </row>
    <row r="17" spans="1:11">
      <c r="A17" s="6"/>
      <c r="B17" s="6"/>
      <c r="H17" s="118" t="s">
        <v>13</v>
      </c>
      <c r="I17" s="120">
        <f>SUM(I6,I10,I14,)</f>
        <v>0</v>
      </c>
      <c r="K17" s="115"/>
    </row>
    <row r="18" spans="1:11">
      <c r="A18" s="81" t="s">
        <v>7</v>
      </c>
      <c r="B18" s="81"/>
      <c r="C18" s="123"/>
      <c r="D18" s="123"/>
      <c r="E18" s="123"/>
      <c r="F18" s="123"/>
      <c r="G18" s="123"/>
      <c r="H18" s="119"/>
      <c r="I18" s="121"/>
      <c r="K18" s="116"/>
    </row>
    <row r="19" spans="1:11">
      <c r="A19" s="81"/>
      <c r="B19" s="81"/>
      <c r="C19" s="124"/>
      <c r="D19" s="124"/>
      <c r="E19" s="124"/>
      <c r="F19" s="124"/>
      <c r="G19" s="124"/>
      <c r="H19" s="119"/>
      <c r="I19" s="122"/>
      <c r="K19" s="117"/>
    </row>
    <row r="20" spans="1:11" ht="57.95" customHeight="1">
      <c r="A20" s="24"/>
      <c r="B20" s="24"/>
      <c r="C20" s="32"/>
      <c r="D20" s="32"/>
      <c r="E20" s="32"/>
      <c r="F20" s="32"/>
      <c r="G20" s="32"/>
      <c r="H20" s="29"/>
      <c r="I20" s="30"/>
      <c r="J20" s="15"/>
      <c r="K20" s="31"/>
    </row>
    <row r="21" spans="1:11">
      <c r="A21" s="1"/>
    </row>
    <row r="22" spans="1:11" ht="56.25" customHeight="1">
      <c r="C22" s="7"/>
      <c r="D22" s="7"/>
      <c r="E22" s="7"/>
      <c r="F22" s="7"/>
      <c r="G22" s="7"/>
      <c r="H22" s="7"/>
      <c r="I22" s="7"/>
      <c r="J22" s="7"/>
      <c r="K22" s="7"/>
    </row>
    <row r="23" spans="1:11" s="2" customFormat="1" ht="24.95" customHeight="1">
      <c r="A23" s="16" t="s">
        <v>5</v>
      </c>
      <c r="B23" s="95">
        <f>B2</f>
        <v>0</v>
      </c>
      <c r="C23" s="95"/>
      <c r="D23" s="95"/>
      <c r="E23" s="95"/>
      <c r="F23" s="96"/>
      <c r="G23" s="92" t="s">
        <v>10</v>
      </c>
      <c r="H23" s="93"/>
      <c r="I23" s="8">
        <f>I2</f>
        <v>0</v>
      </c>
      <c r="J23" s="17" t="s">
        <v>6</v>
      </c>
      <c r="K23" s="9">
        <f>K2</f>
        <v>1</v>
      </c>
    </row>
    <row r="24" spans="1:11" s="2" customFormat="1" ht="24.95" customHeight="1">
      <c r="A24" s="18" t="s">
        <v>9</v>
      </c>
      <c r="B24" s="19"/>
      <c r="C24" s="97">
        <f>C3</f>
        <v>0</v>
      </c>
      <c r="D24" s="97"/>
      <c r="E24" s="97"/>
      <c r="F24" s="97"/>
      <c r="G24" s="93" t="s">
        <v>11</v>
      </c>
      <c r="H24" s="94"/>
      <c r="I24" s="104">
        <f>I3</f>
        <v>0</v>
      </c>
      <c r="J24" s="104"/>
      <c r="K24" s="20"/>
    </row>
    <row r="25" spans="1:11" s="2" customFormat="1" ht="24.95" customHeight="1">
      <c r="A25" s="21" t="s">
        <v>12</v>
      </c>
      <c r="B25" s="22"/>
      <c r="C25" s="97">
        <f>C4</f>
        <v>0</v>
      </c>
      <c r="D25" s="97"/>
      <c r="E25" s="113">
        <f>E4</f>
        <v>0</v>
      </c>
      <c r="F25" s="113"/>
      <c r="G25" s="114"/>
      <c r="H25" s="92" t="s">
        <v>14</v>
      </c>
      <c r="I25" s="93"/>
      <c r="J25" s="93"/>
      <c r="K25" s="23">
        <f>K4</f>
        <v>0</v>
      </c>
    </row>
    <row r="26" spans="1:11" s="3" customFormat="1" ht="15">
      <c r="A26" s="88">
        <v>1</v>
      </c>
      <c r="B26" s="10" t="s">
        <v>1</v>
      </c>
      <c r="C26" s="11"/>
      <c r="D26" s="12"/>
      <c r="E26" s="98" t="s">
        <v>8</v>
      </c>
      <c r="F26" s="99"/>
      <c r="G26" s="100"/>
      <c r="H26" s="13">
        <f>H5</f>
        <v>0</v>
      </c>
      <c r="I26" s="13" t="s">
        <v>4</v>
      </c>
      <c r="J26" s="107"/>
      <c r="K26" s="13" t="s">
        <v>3</v>
      </c>
    </row>
    <row r="27" spans="1:11" s="3" customFormat="1" ht="15.75">
      <c r="A27" s="88"/>
      <c r="B27" s="89">
        <f>B6</f>
        <v>0</v>
      </c>
      <c r="C27" s="90"/>
      <c r="D27" s="91"/>
      <c r="E27" s="101">
        <f>E6</f>
        <v>0</v>
      </c>
      <c r="F27" s="102"/>
      <c r="G27" s="103"/>
      <c r="H27" s="13">
        <f>H6</f>
        <v>0</v>
      </c>
      <c r="I27" s="109">
        <f>I6</f>
        <v>0</v>
      </c>
      <c r="J27" s="108"/>
      <c r="K27" s="109"/>
    </row>
    <row r="28" spans="1:11" s="3" customFormat="1" ht="15">
      <c r="A28" s="88"/>
      <c r="B28" s="86" t="s">
        <v>2</v>
      </c>
      <c r="C28" s="84">
        <f>C7</f>
        <v>0</v>
      </c>
      <c r="D28" s="82" t="str">
        <f>D7</f>
        <v>Karton-Nr:</v>
      </c>
      <c r="E28" s="82">
        <f>E7</f>
        <v>0</v>
      </c>
      <c r="F28" s="82" t="s">
        <v>0</v>
      </c>
      <c r="G28" s="111">
        <f>G7</f>
        <v>0</v>
      </c>
      <c r="H28" s="13">
        <f t="shared" ref="H28:H37" si="0">H7</f>
        <v>0</v>
      </c>
      <c r="I28" s="109"/>
      <c r="J28" s="13"/>
      <c r="K28" s="109"/>
    </row>
    <row r="29" spans="1:11" s="3" customFormat="1" ht="15">
      <c r="A29" s="88"/>
      <c r="B29" s="87"/>
      <c r="C29" s="85"/>
      <c r="D29" s="83"/>
      <c r="E29" s="83"/>
      <c r="F29" s="83"/>
      <c r="G29" s="112"/>
      <c r="H29" s="13">
        <f t="shared" si="0"/>
        <v>0</v>
      </c>
      <c r="I29" s="109"/>
      <c r="J29" s="13"/>
      <c r="K29" s="109"/>
    </row>
    <row r="30" spans="1:11" ht="15">
      <c r="A30" s="88">
        <v>2</v>
      </c>
      <c r="B30" s="10" t="s">
        <v>1</v>
      </c>
      <c r="C30" s="11"/>
      <c r="D30" s="12"/>
      <c r="E30" s="98" t="s">
        <v>8</v>
      </c>
      <c r="F30" s="99"/>
      <c r="G30" s="100"/>
      <c r="H30" s="13">
        <f t="shared" si="0"/>
        <v>0</v>
      </c>
      <c r="I30" s="13" t="s">
        <v>4</v>
      </c>
      <c r="J30" s="107"/>
      <c r="K30" s="13" t="s">
        <v>3</v>
      </c>
    </row>
    <row r="31" spans="1:11" ht="15.75">
      <c r="A31" s="88"/>
      <c r="B31" s="89">
        <f>B10</f>
        <v>0</v>
      </c>
      <c r="C31" s="90"/>
      <c r="D31" s="91"/>
      <c r="E31" s="101">
        <f>E10</f>
        <v>0</v>
      </c>
      <c r="F31" s="102"/>
      <c r="G31" s="103"/>
      <c r="H31" s="13">
        <f t="shared" si="0"/>
        <v>0</v>
      </c>
      <c r="I31" s="109">
        <f>I10</f>
        <v>0</v>
      </c>
      <c r="J31" s="108"/>
      <c r="K31" s="109"/>
    </row>
    <row r="32" spans="1:11" ht="15">
      <c r="A32" s="88"/>
      <c r="B32" s="86" t="s">
        <v>2</v>
      </c>
      <c r="C32" s="84">
        <f>C11</f>
        <v>0</v>
      </c>
      <c r="D32" s="82" t="str">
        <f>D11</f>
        <v>Karton-Nr:</v>
      </c>
      <c r="E32" s="82">
        <f>E11</f>
        <v>1</v>
      </c>
      <c r="F32" s="82" t="s">
        <v>0</v>
      </c>
      <c r="G32" s="111">
        <f>G11</f>
        <v>1</v>
      </c>
      <c r="H32" s="13">
        <f t="shared" si="0"/>
        <v>0</v>
      </c>
      <c r="I32" s="109"/>
      <c r="J32" s="13"/>
      <c r="K32" s="109"/>
    </row>
    <row r="33" spans="1:11" ht="15">
      <c r="A33" s="88"/>
      <c r="B33" s="87"/>
      <c r="C33" s="85"/>
      <c r="D33" s="83"/>
      <c r="E33" s="83"/>
      <c r="F33" s="83"/>
      <c r="G33" s="112"/>
      <c r="H33" s="13">
        <f t="shared" si="0"/>
        <v>0</v>
      </c>
      <c r="I33" s="109"/>
      <c r="J33" s="13"/>
      <c r="K33" s="109"/>
    </row>
    <row r="34" spans="1:11" ht="15">
      <c r="A34" s="88">
        <v>3</v>
      </c>
      <c r="B34" s="10" t="s">
        <v>1</v>
      </c>
      <c r="C34" s="11"/>
      <c r="D34" s="12"/>
      <c r="E34" s="98" t="s">
        <v>8</v>
      </c>
      <c r="F34" s="99"/>
      <c r="G34" s="100"/>
      <c r="H34" s="13">
        <f t="shared" si="0"/>
        <v>0</v>
      </c>
      <c r="I34" s="13" t="s">
        <v>4</v>
      </c>
      <c r="J34" s="107"/>
      <c r="K34" s="13" t="s">
        <v>3</v>
      </c>
    </row>
    <row r="35" spans="1:11" ht="15.75">
      <c r="A35" s="88"/>
      <c r="B35" s="89">
        <f>B14</f>
        <v>0</v>
      </c>
      <c r="C35" s="90"/>
      <c r="D35" s="91"/>
      <c r="E35" s="101">
        <f>E14</f>
        <v>0</v>
      </c>
      <c r="F35" s="102"/>
      <c r="G35" s="103"/>
      <c r="H35" s="13">
        <f t="shared" si="0"/>
        <v>0</v>
      </c>
      <c r="I35" s="109">
        <f>I14</f>
        <v>0</v>
      </c>
      <c r="J35" s="108"/>
      <c r="K35" s="109"/>
    </row>
    <row r="36" spans="1:11" ht="15">
      <c r="A36" s="88"/>
      <c r="B36" s="86" t="s">
        <v>2</v>
      </c>
      <c r="C36" s="84">
        <f>C15</f>
        <v>0</v>
      </c>
      <c r="D36" s="82" t="str">
        <f>D15</f>
        <v>Karton-Nr:</v>
      </c>
      <c r="E36" s="82">
        <f>E15</f>
        <v>2</v>
      </c>
      <c r="F36" s="82" t="s">
        <v>0</v>
      </c>
      <c r="G36" s="111">
        <f>G15</f>
        <v>2</v>
      </c>
      <c r="H36" s="13">
        <f t="shared" si="0"/>
        <v>0</v>
      </c>
      <c r="I36" s="109"/>
      <c r="J36" s="13"/>
      <c r="K36" s="109"/>
    </row>
    <row r="37" spans="1:11" ht="15">
      <c r="A37" s="88"/>
      <c r="B37" s="87"/>
      <c r="C37" s="85"/>
      <c r="D37" s="83"/>
      <c r="E37" s="83"/>
      <c r="F37" s="83"/>
      <c r="G37" s="112"/>
      <c r="H37" s="13">
        <f t="shared" si="0"/>
        <v>0</v>
      </c>
      <c r="I37" s="109"/>
      <c r="J37" s="13"/>
      <c r="K37" s="109"/>
    </row>
    <row r="38" spans="1:11">
      <c r="A38" s="14"/>
      <c r="B38" s="14"/>
      <c r="C38" s="15"/>
      <c r="D38" s="15"/>
      <c r="E38" s="15"/>
      <c r="F38" s="15"/>
      <c r="G38" s="15"/>
      <c r="H38" s="131" t="s">
        <v>13</v>
      </c>
      <c r="I38" s="133">
        <f>I17</f>
        <v>0</v>
      </c>
      <c r="J38" s="15"/>
      <c r="K38" s="125"/>
    </row>
    <row r="39" spans="1:11">
      <c r="A39" s="128" t="s">
        <v>7</v>
      </c>
      <c r="B39" s="128"/>
      <c r="C39" s="129">
        <f>C18</f>
        <v>0</v>
      </c>
      <c r="D39" s="129"/>
      <c r="E39" s="129"/>
      <c r="F39" s="129"/>
      <c r="G39" s="129"/>
      <c r="H39" s="132"/>
      <c r="I39" s="134"/>
      <c r="J39" s="15"/>
      <c r="K39" s="126"/>
    </row>
    <row r="40" spans="1:11">
      <c r="A40" s="128"/>
      <c r="B40" s="128"/>
      <c r="C40" s="130"/>
      <c r="D40" s="130"/>
      <c r="E40" s="130"/>
      <c r="F40" s="130"/>
      <c r="G40" s="130"/>
      <c r="H40" s="132"/>
      <c r="I40" s="135"/>
      <c r="J40" s="15"/>
      <c r="K40" s="127"/>
    </row>
  </sheetData>
  <sheetProtection sheet="1" objects="1" selectLockedCells="1"/>
  <mergeCells count="104">
    <mergeCell ref="K38:K40"/>
    <mergeCell ref="A39:B40"/>
    <mergeCell ref="C39:G40"/>
    <mergeCell ref="H38:H40"/>
    <mergeCell ref="I38:I40"/>
    <mergeCell ref="A34:A37"/>
    <mergeCell ref="E34:G34"/>
    <mergeCell ref="B35:D35"/>
    <mergeCell ref="E35:G35"/>
    <mergeCell ref="I35:I37"/>
    <mergeCell ref="K35:K37"/>
    <mergeCell ref="B36:B37"/>
    <mergeCell ref="C36:C37"/>
    <mergeCell ref="D36:D37"/>
    <mergeCell ref="E36:E37"/>
    <mergeCell ref="F36:F37"/>
    <mergeCell ref="G36:G37"/>
    <mergeCell ref="J34:J35"/>
    <mergeCell ref="K31:K33"/>
    <mergeCell ref="F32:F33"/>
    <mergeCell ref="G32:G33"/>
    <mergeCell ref="J30:J31"/>
    <mergeCell ref="I31:I33"/>
    <mergeCell ref="K17:K19"/>
    <mergeCell ref="H17:H19"/>
    <mergeCell ref="K27:K29"/>
    <mergeCell ref="I17:I19"/>
    <mergeCell ref="C18:G19"/>
    <mergeCell ref="A30:A33"/>
    <mergeCell ref="E30:G30"/>
    <mergeCell ref="B31:D31"/>
    <mergeCell ref="E31:G31"/>
    <mergeCell ref="B32:B33"/>
    <mergeCell ref="C32:C33"/>
    <mergeCell ref="D32:D33"/>
    <mergeCell ref="E32:E33"/>
    <mergeCell ref="A26:A29"/>
    <mergeCell ref="E26:G26"/>
    <mergeCell ref="B27:D27"/>
    <mergeCell ref="E27:G27"/>
    <mergeCell ref="B28:B29"/>
    <mergeCell ref="C28:C29"/>
    <mergeCell ref="D28:D29"/>
    <mergeCell ref="B23:F23"/>
    <mergeCell ref="G23:H23"/>
    <mergeCell ref="C24:F24"/>
    <mergeCell ref="G24:H24"/>
    <mergeCell ref="H25:J25"/>
    <mergeCell ref="I27:I29"/>
    <mergeCell ref="C25:D25"/>
    <mergeCell ref="E25:G25"/>
    <mergeCell ref="I24:J24"/>
    <mergeCell ref="E28:E29"/>
    <mergeCell ref="F28:F29"/>
    <mergeCell ref="G28:G29"/>
    <mergeCell ref="J26:J27"/>
    <mergeCell ref="E13:G13"/>
    <mergeCell ref="I6:I8"/>
    <mergeCell ref="E7:E8"/>
    <mergeCell ref="F7:F8"/>
    <mergeCell ref="D15:D16"/>
    <mergeCell ref="E15:E16"/>
    <mergeCell ref="K6:K8"/>
    <mergeCell ref="I14:I16"/>
    <mergeCell ref="K14:K16"/>
    <mergeCell ref="K10:K12"/>
    <mergeCell ref="E14:G14"/>
    <mergeCell ref="F15:F16"/>
    <mergeCell ref="G15:G16"/>
    <mergeCell ref="G7:G8"/>
    <mergeCell ref="E9:G9"/>
    <mergeCell ref="E10:G10"/>
    <mergeCell ref="G11:G12"/>
    <mergeCell ref="E11:E12"/>
    <mergeCell ref="F11:F12"/>
    <mergeCell ref="D11:D12"/>
    <mergeCell ref="J9:J10"/>
    <mergeCell ref="J13:J14"/>
    <mergeCell ref="B14:D14"/>
    <mergeCell ref="I10:I12"/>
    <mergeCell ref="G2:H2"/>
    <mergeCell ref="G3:H3"/>
    <mergeCell ref="B2:F2"/>
    <mergeCell ref="C3:F3"/>
    <mergeCell ref="E5:G5"/>
    <mergeCell ref="E6:G6"/>
    <mergeCell ref="H4:J4"/>
    <mergeCell ref="I3:J3"/>
    <mergeCell ref="C4:D4"/>
    <mergeCell ref="E4:G4"/>
    <mergeCell ref="J5:J6"/>
    <mergeCell ref="A18:B19"/>
    <mergeCell ref="D7:D8"/>
    <mergeCell ref="C11:C12"/>
    <mergeCell ref="B15:B16"/>
    <mergeCell ref="C15:C16"/>
    <mergeCell ref="A13:A16"/>
    <mergeCell ref="A5:A8"/>
    <mergeCell ref="B6:D6"/>
    <mergeCell ref="B10:D10"/>
    <mergeCell ref="A9:A12"/>
    <mergeCell ref="B7:B8"/>
    <mergeCell ref="C7:C8"/>
    <mergeCell ref="B11:B12"/>
  </mergeCells>
  <phoneticPr fontId="4" type="noConversion"/>
  <conditionalFormatting sqref="C39:G40 I31:I33 I27:I29 C24:F24 B23:F23 I23:I24 K23 C28:C29 C32:C33 C36:C37 B35:G35 I35:I40 K4 K25 B27:G27 B31:G31 C25:G25 I10:I12 I6:I8 I14:I20 B2:F2 C3:F3 C4:G4 I3:J3 I2 B6:G6 C7:C8 C11:C12 B10:G10 C15:C16 B14:G14 H28:H37">
    <cfRule type="cellIs" dxfId="24" priority="5" stopIfTrue="1" operator="equal">
      <formula>0</formula>
    </cfRule>
  </conditionalFormatting>
  <conditionalFormatting sqref="E36:E37 G36:G37 E32:E33 G32:G33 E11:E12 G11:G12 E15:E16 G15:G16">
    <cfRule type="cellIs" dxfId="23" priority="7" stopIfTrue="1" operator="between">
      <formula>1</formula>
      <formula>38</formula>
    </cfRule>
  </conditionalFormatting>
  <conditionalFormatting sqref="E28:E29 G28:G29 E7:E8 G7:G8">
    <cfRule type="cellIs" dxfId="22" priority="8" stopIfTrue="1" operator="between">
      <formula>0</formula>
      <formula>38</formula>
    </cfRule>
  </conditionalFormatting>
  <conditionalFormatting sqref="H7:H8 H11:H12 H15:H16 H5 H6 H9 H10 H13 H14">
    <cfRule type="cellIs" dxfId="21" priority="2" stopIfTrue="1" operator="equal">
      <formula>0</formula>
    </cfRule>
  </conditionalFormatting>
  <conditionalFormatting sqref="H26:H27">
    <cfRule type="cellIs" dxfId="20" priority="1" stopIfTrue="1" operator="equal">
      <formula>0</formula>
    </cfRule>
  </conditionalFormatting>
  <pageMargins left="0.70866141732283472" right="7.874015748031496E-2" top="0.59055118110236227" bottom="7.874015748031496E-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40"/>
  <sheetViews>
    <sheetView zoomScaleNormal="100" workbookViewId="0">
      <selection activeCell="H5" sqref="H5"/>
    </sheetView>
  </sheetViews>
  <sheetFormatPr baseColWidth="10" defaultRowHeight="12.75"/>
  <cols>
    <col min="1" max="1" width="7.5703125" style="15" customWidth="1"/>
    <col min="2" max="2" width="7.42578125" style="15" customWidth="1"/>
    <col min="3" max="3" width="4.42578125" style="15" customWidth="1"/>
    <col min="4" max="4" width="14.140625" style="15" customWidth="1"/>
    <col min="5" max="5" width="11" style="15" bestFit="1" customWidth="1"/>
    <col min="6" max="6" width="1.5703125" style="15" bestFit="1" customWidth="1"/>
    <col min="7" max="7" width="9.85546875" style="15" customWidth="1"/>
    <col min="8" max="8" width="6.5703125" style="15" customWidth="1"/>
    <col min="9" max="9" width="11.7109375" style="15" customWidth="1"/>
    <col min="10" max="10" width="6.5703125" style="15" customWidth="1"/>
    <col min="11" max="11" width="11.7109375" style="15" customWidth="1"/>
    <col min="12" max="16384" width="11.42578125" style="15"/>
  </cols>
  <sheetData>
    <row r="1" spans="1:11" ht="56.25" customHeight="1">
      <c r="C1" s="25"/>
      <c r="D1" s="25"/>
      <c r="E1" s="25"/>
      <c r="F1" s="25"/>
      <c r="G1" s="25"/>
      <c r="H1" s="25"/>
      <c r="I1" s="25"/>
      <c r="J1" s="25"/>
      <c r="K1" s="25"/>
    </row>
    <row r="2" spans="1:11" s="26" customFormat="1" ht="24.95" customHeight="1">
      <c r="A2" s="16" t="s">
        <v>5</v>
      </c>
      <c r="B2" s="95">
        <f>Start!C23</f>
        <v>0</v>
      </c>
      <c r="C2" s="95"/>
      <c r="D2" s="95"/>
      <c r="E2" s="95"/>
      <c r="F2" s="96"/>
      <c r="G2" s="92" t="s">
        <v>10</v>
      </c>
      <c r="H2" s="93"/>
      <c r="I2" s="8">
        <f>Start!H23</f>
        <v>0</v>
      </c>
      <c r="J2" s="17" t="s">
        <v>6</v>
      </c>
      <c r="K2" s="9">
        <v>2</v>
      </c>
    </row>
    <row r="3" spans="1:11" s="26" customFormat="1" ht="24.95" customHeight="1">
      <c r="A3" s="18" t="s">
        <v>9</v>
      </c>
      <c r="B3" s="19"/>
      <c r="C3" s="97">
        <f>Start!C26</f>
        <v>0</v>
      </c>
      <c r="D3" s="97"/>
      <c r="E3" s="97"/>
      <c r="F3" s="97"/>
      <c r="G3" s="93" t="s">
        <v>11</v>
      </c>
      <c r="H3" s="94"/>
      <c r="I3" s="104">
        <f>Start!C29</f>
        <v>0</v>
      </c>
      <c r="J3" s="104"/>
      <c r="K3" s="20"/>
    </row>
    <row r="4" spans="1:11" s="26" customFormat="1" ht="24.95" customHeight="1">
      <c r="A4" s="21" t="s">
        <v>12</v>
      </c>
      <c r="B4" s="22"/>
      <c r="C4" s="97">
        <f>Start!C27</f>
        <v>0</v>
      </c>
      <c r="D4" s="97"/>
      <c r="E4" s="105">
        <f>Start!C28</f>
        <v>0</v>
      </c>
      <c r="F4" s="105"/>
      <c r="G4" s="106"/>
      <c r="H4" s="92" t="s">
        <v>14</v>
      </c>
      <c r="I4" s="93"/>
      <c r="J4" s="93"/>
      <c r="K4" s="23">
        <f>Start!K29</f>
        <v>0</v>
      </c>
    </row>
    <row r="5" spans="1:11" s="27" customFormat="1" ht="15.75">
      <c r="A5" s="88">
        <v>1</v>
      </c>
      <c r="B5" s="10" t="s">
        <v>1</v>
      </c>
      <c r="C5" s="62">
        <f>Start!L12</f>
        <v>0</v>
      </c>
      <c r="D5" s="12"/>
      <c r="E5" s="98" t="s">
        <v>8</v>
      </c>
      <c r="F5" s="99"/>
      <c r="G5" s="100"/>
      <c r="H5" s="5"/>
      <c r="I5" s="13" t="s">
        <v>4</v>
      </c>
      <c r="J5" s="107"/>
      <c r="K5" s="13" t="s">
        <v>3</v>
      </c>
    </row>
    <row r="6" spans="1:11" s="27" customFormat="1" ht="15.75">
      <c r="A6" s="88"/>
      <c r="B6" s="89">
        <f>Start!H12</f>
        <v>0</v>
      </c>
      <c r="C6" s="90"/>
      <c r="D6" s="91"/>
      <c r="E6" s="101">
        <f>Start!K12</f>
        <v>0</v>
      </c>
      <c r="F6" s="102"/>
      <c r="G6" s="103"/>
      <c r="H6" s="5"/>
      <c r="I6" s="109">
        <f>SUM(H5:H8)</f>
        <v>0</v>
      </c>
      <c r="J6" s="108"/>
      <c r="K6" s="109"/>
    </row>
    <row r="7" spans="1:11" s="27" customFormat="1" ht="15">
      <c r="A7" s="88"/>
      <c r="B7" s="86" t="s">
        <v>2</v>
      </c>
      <c r="C7" s="84">
        <f>Start!J12</f>
        <v>0</v>
      </c>
      <c r="D7" s="82" t="str">
        <f>IF(Start!$K$23="x","Elektronisch", "Karton-Nr:")</f>
        <v>Karton-Nr:</v>
      </c>
      <c r="E7" s="82">
        <f>IF(Start!K24="x",Start!K26+24,Start!K27+3)</f>
        <v>3</v>
      </c>
      <c r="F7" s="82" t="s">
        <v>0</v>
      </c>
      <c r="G7" s="111">
        <f>IF(Start!K24="x",'2. Runde'!E7:E8+7,'2. Runde'!E7:E8)</f>
        <v>3</v>
      </c>
      <c r="H7" s="5"/>
      <c r="I7" s="109"/>
      <c r="J7" s="13"/>
      <c r="K7" s="109"/>
    </row>
    <row r="8" spans="1:11" s="27" customFormat="1" ht="15">
      <c r="A8" s="88"/>
      <c r="B8" s="87"/>
      <c r="C8" s="85"/>
      <c r="D8" s="83"/>
      <c r="E8" s="83"/>
      <c r="F8" s="83"/>
      <c r="G8" s="112"/>
      <c r="H8" s="5"/>
      <c r="I8" s="109"/>
      <c r="J8" s="13"/>
      <c r="K8" s="109"/>
    </row>
    <row r="9" spans="1:11" ht="15.75">
      <c r="A9" s="88">
        <v>2</v>
      </c>
      <c r="B9" s="10" t="s">
        <v>1</v>
      </c>
      <c r="C9" s="62">
        <f>Start!L13</f>
        <v>0</v>
      </c>
      <c r="D9" s="12"/>
      <c r="E9" s="98" t="s">
        <v>8</v>
      </c>
      <c r="F9" s="99"/>
      <c r="G9" s="100"/>
      <c r="H9" s="5"/>
      <c r="I9" s="13" t="s">
        <v>4</v>
      </c>
      <c r="J9" s="107"/>
      <c r="K9" s="13" t="s">
        <v>3</v>
      </c>
    </row>
    <row r="10" spans="1:11" ht="15.75">
      <c r="A10" s="88"/>
      <c r="B10" s="89">
        <f>Start!H13</f>
        <v>0</v>
      </c>
      <c r="C10" s="90"/>
      <c r="D10" s="91"/>
      <c r="E10" s="101">
        <f>Start!K13</f>
        <v>0</v>
      </c>
      <c r="F10" s="102"/>
      <c r="G10" s="103"/>
      <c r="H10" s="5"/>
      <c r="I10" s="109">
        <f>SUM(H9:H12)</f>
        <v>0</v>
      </c>
      <c r="J10" s="108"/>
      <c r="K10" s="109"/>
    </row>
    <row r="11" spans="1:11" ht="15">
      <c r="A11" s="88"/>
      <c r="B11" s="86" t="s">
        <v>2</v>
      </c>
      <c r="C11" s="84">
        <f>Start!J13</f>
        <v>0</v>
      </c>
      <c r="D11" s="82" t="str">
        <f>IF(Start!$K$23="x","Elektronisch", "Karton-Nr:")</f>
        <v>Karton-Nr:</v>
      </c>
      <c r="E11" s="82">
        <f>G7+1</f>
        <v>4</v>
      </c>
      <c r="F11" s="82" t="s">
        <v>0</v>
      </c>
      <c r="G11" s="111">
        <f>IF(Start!K24="x",'2. Runde'!E11:E12+7,'2. Runde'!E11:E12)</f>
        <v>4</v>
      </c>
      <c r="H11" s="5"/>
      <c r="I11" s="109"/>
      <c r="J11" s="13"/>
      <c r="K11" s="109"/>
    </row>
    <row r="12" spans="1:11" ht="15">
      <c r="A12" s="88"/>
      <c r="B12" s="87"/>
      <c r="C12" s="85"/>
      <c r="D12" s="83"/>
      <c r="E12" s="83"/>
      <c r="F12" s="83"/>
      <c r="G12" s="112"/>
      <c r="H12" s="5"/>
      <c r="I12" s="109"/>
      <c r="J12" s="13"/>
      <c r="K12" s="109"/>
    </row>
    <row r="13" spans="1:11" ht="15.75">
      <c r="A13" s="88">
        <v>3</v>
      </c>
      <c r="B13" s="10" t="s">
        <v>1</v>
      </c>
      <c r="C13" s="62">
        <f>Start!L14</f>
        <v>0</v>
      </c>
      <c r="D13" s="12"/>
      <c r="E13" s="98" t="s">
        <v>8</v>
      </c>
      <c r="F13" s="99"/>
      <c r="G13" s="100"/>
      <c r="H13" s="5"/>
      <c r="I13" s="13" t="s">
        <v>4</v>
      </c>
      <c r="J13" s="107"/>
      <c r="K13" s="13" t="s">
        <v>3</v>
      </c>
    </row>
    <row r="14" spans="1:11" ht="15.75">
      <c r="A14" s="88"/>
      <c r="B14" s="89">
        <f>Start!H14</f>
        <v>0</v>
      </c>
      <c r="C14" s="90"/>
      <c r="D14" s="91"/>
      <c r="E14" s="101">
        <f>Start!K14</f>
        <v>0</v>
      </c>
      <c r="F14" s="102"/>
      <c r="G14" s="103"/>
      <c r="H14" s="5"/>
      <c r="I14" s="109">
        <f>SUM(H13:H16)</f>
        <v>0</v>
      </c>
      <c r="J14" s="108"/>
      <c r="K14" s="109"/>
    </row>
    <row r="15" spans="1:11" ht="15">
      <c r="A15" s="88"/>
      <c r="B15" s="86" t="s">
        <v>2</v>
      </c>
      <c r="C15" s="84">
        <f>Start!J14</f>
        <v>0</v>
      </c>
      <c r="D15" s="82" t="str">
        <f>IF(Start!$K$23="x","Elektronisch", "Karton-Nr:")</f>
        <v>Karton-Nr:</v>
      </c>
      <c r="E15" s="82">
        <f>G11+1</f>
        <v>5</v>
      </c>
      <c r="F15" s="82" t="s">
        <v>0</v>
      </c>
      <c r="G15" s="111">
        <f>IF(Start!K24="x",'2. Runde'!E15:E16+7,'2. Runde'!E15:E16)</f>
        <v>5</v>
      </c>
      <c r="H15" s="5"/>
      <c r="I15" s="109"/>
      <c r="J15" s="13"/>
      <c r="K15" s="109"/>
    </row>
    <row r="16" spans="1:11" ht="15">
      <c r="A16" s="88"/>
      <c r="B16" s="87"/>
      <c r="C16" s="85"/>
      <c r="D16" s="83"/>
      <c r="E16" s="83"/>
      <c r="F16" s="83"/>
      <c r="G16" s="112"/>
      <c r="H16" s="5"/>
      <c r="I16" s="109"/>
      <c r="J16" s="13"/>
      <c r="K16" s="109"/>
    </row>
    <row r="17" spans="1:11">
      <c r="A17" s="14"/>
      <c r="B17" s="14"/>
      <c r="H17" s="131" t="s">
        <v>13</v>
      </c>
      <c r="I17" s="133">
        <f>SUM(I6,I10,I14,)</f>
        <v>0</v>
      </c>
      <c r="K17" s="125"/>
    </row>
    <row r="18" spans="1:11">
      <c r="A18" s="128" t="s">
        <v>7</v>
      </c>
      <c r="B18" s="128"/>
      <c r="C18" s="123"/>
      <c r="D18" s="123"/>
      <c r="E18" s="123"/>
      <c r="F18" s="123"/>
      <c r="G18" s="123"/>
      <c r="H18" s="132"/>
      <c r="I18" s="134"/>
      <c r="K18" s="126"/>
    </row>
    <row r="19" spans="1:11">
      <c r="A19" s="128"/>
      <c r="B19" s="128"/>
      <c r="C19" s="124"/>
      <c r="D19" s="124"/>
      <c r="E19" s="124"/>
      <c r="F19" s="124"/>
      <c r="G19" s="124"/>
      <c r="H19" s="132"/>
      <c r="I19" s="135"/>
      <c r="K19" s="127"/>
    </row>
    <row r="20" spans="1:11" ht="57.95" customHeight="1">
      <c r="A20" s="24"/>
      <c r="B20" s="24"/>
      <c r="C20" s="32"/>
      <c r="D20" s="32"/>
      <c r="E20" s="32"/>
      <c r="F20" s="32"/>
      <c r="G20" s="32"/>
      <c r="H20" s="29"/>
      <c r="I20" s="30"/>
      <c r="K20" s="31"/>
    </row>
    <row r="21" spans="1:11">
      <c r="A21" s="28"/>
    </row>
    <row r="22" spans="1:11" ht="56.25" customHeight="1"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6" customFormat="1" ht="24.95" customHeight="1">
      <c r="A23" s="16" t="s">
        <v>5</v>
      </c>
      <c r="B23" s="95">
        <f>B2</f>
        <v>0</v>
      </c>
      <c r="C23" s="95"/>
      <c r="D23" s="95"/>
      <c r="E23" s="95"/>
      <c r="F23" s="96"/>
      <c r="G23" s="92" t="s">
        <v>10</v>
      </c>
      <c r="H23" s="93"/>
      <c r="I23" s="8">
        <f>I2</f>
        <v>0</v>
      </c>
      <c r="J23" s="17" t="s">
        <v>6</v>
      </c>
      <c r="K23" s="9">
        <f>K2</f>
        <v>2</v>
      </c>
    </row>
    <row r="24" spans="1:11" s="26" customFormat="1" ht="24.95" customHeight="1">
      <c r="A24" s="18" t="s">
        <v>9</v>
      </c>
      <c r="B24" s="19"/>
      <c r="C24" s="97">
        <f>C3</f>
        <v>0</v>
      </c>
      <c r="D24" s="97"/>
      <c r="E24" s="97"/>
      <c r="F24" s="97"/>
      <c r="G24" s="93" t="s">
        <v>11</v>
      </c>
      <c r="H24" s="94"/>
      <c r="I24" s="104">
        <f>I3</f>
        <v>0</v>
      </c>
      <c r="J24" s="104"/>
      <c r="K24" s="20"/>
    </row>
    <row r="25" spans="1:11" s="26" customFormat="1" ht="24.95" customHeight="1">
      <c r="A25" s="21" t="s">
        <v>12</v>
      </c>
      <c r="B25" s="22"/>
      <c r="C25" s="97">
        <f>C4</f>
        <v>0</v>
      </c>
      <c r="D25" s="97"/>
      <c r="E25" s="113">
        <f>E4</f>
        <v>0</v>
      </c>
      <c r="F25" s="113"/>
      <c r="G25" s="114"/>
      <c r="H25" s="92" t="s">
        <v>14</v>
      </c>
      <c r="I25" s="93"/>
      <c r="J25" s="93"/>
      <c r="K25" s="23">
        <f>K4</f>
        <v>0</v>
      </c>
    </row>
    <row r="26" spans="1:11" s="27" customFormat="1" ht="15.75">
      <c r="A26" s="88">
        <v>1</v>
      </c>
      <c r="B26" s="10" t="s">
        <v>1</v>
      </c>
      <c r="C26" s="62">
        <f>C5</f>
        <v>0</v>
      </c>
      <c r="D26" s="12"/>
      <c r="E26" s="98" t="s">
        <v>8</v>
      </c>
      <c r="F26" s="99"/>
      <c r="G26" s="100"/>
      <c r="H26" s="13">
        <f t="shared" ref="H26:H37" si="0">H5</f>
        <v>0</v>
      </c>
      <c r="I26" s="13" t="s">
        <v>4</v>
      </c>
      <c r="J26" s="13"/>
      <c r="K26" s="13" t="s">
        <v>3</v>
      </c>
    </row>
    <row r="27" spans="1:11" s="27" customFormat="1" ht="15.75">
      <c r="A27" s="88"/>
      <c r="B27" s="89">
        <f>B6</f>
        <v>0</v>
      </c>
      <c r="C27" s="90"/>
      <c r="D27" s="91"/>
      <c r="E27" s="101">
        <f>E6</f>
        <v>0</v>
      </c>
      <c r="F27" s="102"/>
      <c r="G27" s="103"/>
      <c r="H27" s="13">
        <f t="shared" si="0"/>
        <v>0</v>
      </c>
      <c r="I27" s="109">
        <f>I6</f>
        <v>0</v>
      </c>
      <c r="J27" s="13"/>
      <c r="K27" s="109"/>
    </row>
    <row r="28" spans="1:11" s="27" customFormat="1" ht="15">
      <c r="A28" s="88"/>
      <c r="B28" s="86" t="s">
        <v>2</v>
      </c>
      <c r="C28" s="84">
        <f>C7</f>
        <v>0</v>
      </c>
      <c r="D28" s="82" t="str">
        <f>D7</f>
        <v>Karton-Nr:</v>
      </c>
      <c r="E28" s="82">
        <f>E7</f>
        <v>3</v>
      </c>
      <c r="F28" s="82" t="s">
        <v>0</v>
      </c>
      <c r="G28" s="111">
        <f>G7</f>
        <v>3</v>
      </c>
      <c r="H28" s="13">
        <f t="shared" si="0"/>
        <v>0</v>
      </c>
      <c r="I28" s="109"/>
      <c r="J28" s="13"/>
      <c r="K28" s="109"/>
    </row>
    <row r="29" spans="1:11" s="27" customFormat="1" ht="15">
      <c r="A29" s="88"/>
      <c r="B29" s="87"/>
      <c r="C29" s="85"/>
      <c r="D29" s="83"/>
      <c r="E29" s="83"/>
      <c r="F29" s="83"/>
      <c r="G29" s="112"/>
      <c r="H29" s="13">
        <f t="shared" si="0"/>
        <v>0</v>
      </c>
      <c r="I29" s="109"/>
      <c r="J29" s="13"/>
      <c r="K29" s="109"/>
    </row>
    <row r="30" spans="1:11" ht="15.75">
      <c r="A30" s="88">
        <v>2</v>
      </c>
      <c r="B30" s="10" t="s">
        <v>1</v>
      </c>
      <c r="C30" s="62">
        <f>C9</f>
        <v>0</v>
      </c>
      <c r="D30" s="12"/>
      <c r="E30" s="98" t="s">
        <v>8</v>
      </c>
      <c r="F30" s="99"/>
      <c r="G30" s="100"/>
      <c r="H30" s="13">
        <f t="shared" si="0"/>
        <v>0</v>
      </c>
      <c r="I30" s="13" t="s">
        <v>4</v>
      </c>
      <c r="J30" s="13"/>
      <c r="K30" s="13" t="s">
        <v>3</v>
      </c>
    </row>
    <row r="31" spans="1:11" ht="15.75">
      <c r="A31" s="88"/>
      <c r="B31" s="89">
        <f>B10</f>
        <v>0</v>
      </c>
      <c r="C31" s="90"/>
      <c r="D31" s="91"/>
      <c r="E31" s="101">
        <f>E10</f>
        <v>0</v>
      </c>
      <c r="F31" s="102"/>
      <c r="G31" s="103"/>
      <c r="H31" s="13">
        <f t="shared" si="0"/>
        <v>0</v>
      </c>
      <c r="I31" s="109">
        <f>I10</f>
        <v>0</v>
      </c>
      <c r="J31" s="13"/>
      <c r="K31" s="109"/>
    </row>
    <row r="32" spans="1:11" ht="15">
      <c r="A32" s="88"/>
      <c r="B32" s="86" t="s">
        <v>2</v>
      </c>
      <c r="C32" s="84">
        <f>C11</f>
        <v>0</v>
      </c>
      <c r="D32" s="82" t="str">
        <f>D11</f>
        <v>Karton-Nr:</v>
      </c>
      <c r="E32" s="82">
        <f>E11</f>
        <v>4</v>
      </c>
      <c r="F32" s="82" t="s">
        <v>0</v>
      </c>
      <c r="G32" s="111">
        <f>G11</f>
        <v>4</v>
      </c>
      <c r="H32" s="13">
        <f t="shared" si="0"/>
        <v>0</v>
      </c>
      <c r="I32" s="109"/>
      <c r="J32" s="13"/>
      <c r="K32" s="109"/>
    </row>
    <row r="33" spans="1:11" ht="15">
      <c r="A33" s="88"/>
      <c r="B33" s="87"/>
      <c r="C33" s="85"/>
      <c r="D33" s="83"/>
      <c r="E33" s="83"/>
      <c r="F33" s="83"/>
      <c r="G33" s="112"/>
      <c r="H33" s="13">
        <f t="shared" si="0"/>
        <v>0</v>
      </c>
      <c r="I33" s="109"/>
      <c r="J33" s="13"/>
      <c r="K33" s="109"/>
    </row>
    <row r="34" spans="1:11" ht="15.75">
      <c r="A34" s="88">
        <v>3</v>
      </c>
      <c r="B34" s="10" t="s">
        <v>1</v>
      </c>
      <c r="C34" s="62">
        <f>C13</f>
        <v>0</v>
      </c>
      <c r="D34" s="12"/>
      <c r="E34" s="98" t="s">
        <v>8</v>
      </c>
      <c r="F34" s="99"/>
      <c r="G34" s="100"/>
      <c r="H34" s="13">
        <f t="shared" si="0"/>
        <v>0</v>
      </c>
      <c r="I34" s="13" t="s">
        <v>4</v>
      </c>
      <c r="J34" s="13"/>
      <c r="K34" s="13" t="s">
        <v>3</v>
      </c>
    </row>
    <row r="35" spans="1:11" ht="15.75">
      <c r="A35" s="88"/>
      <c r="B35" s="89">
        <f>B14</f>
        <v>0</v>
      </c>
      <c r="C35" s="90"/>
      <c r="D35" s="91"/>
      <c r="E35" s="101">
        <f>E14</f>
        <v>0</v>
      </c>
      <c r="F35" s="102"/>
      <c r="G35" s="103"/>
      <c r="H35" s="13">
        <f t="shared" si="0"/>
        <v>0</v>
      </c>
      <c r="I35" s="109">
        <f>I14</f>
        <v>0</v>
      </c>
      <c r="J35" s="13"/>
      <c r="K35" s="109"/>
    </row>
    <row r="36" spans="1:11" ht="15">
      <c r="A36" s="88"/>
      <c r="B36" s="86" t="s">
        <v>2</v>
      </c>
      <c r="C36" s="84">
        <f>C15</f>
        <v>0</v>
      </c>
      <c r="D36" s="82" t="str">
        <f>D15</f>
        <v>Karton-Nr:</v>
      </c>
      <c r="E36" s="82">
        <f>E15</f>
        <v>5</v>
      </c>
      <c r="F36" s="82" t="s">
        <v>0</v>
      </c>
      <c r="G36" s="111">
        <f>G15</f>
        <v>5</v>
      </c>
      <c r="H36" s="13">
        <f t="shared" si="0"/>
        <v>0</v>
      </c>
      <c r="I36" s="109"/>
      <c r="J36" s="13"/>
      <c r="K36" s="109"/>
    </row>
    <row r="37" spans="1:11" ht="15">
      <c r="A37" s="88"/>
      <c r="B37" s="87"/>
      <c r="C37" s="85"/>
      <c r="D37" s="83"/>
      <c r="E37" s="83"/>
      <c r="F37" s="83"/>
      <c r="G37" s="112"/>
      <c r="H37" s="13">
        <f t="shared" si="0"/>
        <v>0</v>
      </c>
      <c r="I37" s="109"/>
      <c r="J37" s="13"/>
      <c r="K37" s="109"/>
    </row>
    <row r="38" spans="1:11">
      <c r="A38" s="14"/>
      <c r="B38" s="14"/>
      <c r="H38" s="131" t="s">
        <v>13</v>
      </c>
      <c r="I38" s="133">
        <f>I17</f>
        <v>0</v>
      </c>
      <c r="K38" s="125"/>
    </row>
    <row r="39" spans="1:11">
      <c r="A39" s="128" t="s">
        <v>7</v>
      </c>
      <c r="B39" s="128"/>
      <c r="C39" s="129">
        <f>C18</f>
        <v>0</v>
      </c>
      <c r="D39" s="129"/>
      <c r="E39" s="129"/>
      <c r="F39" s="129"/>
      <c r="G39" s="129"/>
      <c r="H39" s="132"/>
      <c r="I39" s="134"/>
      <c r="K39" s="126"/>
    </row>
    <row r="40" spans="1:11">
      <c r="A40" s="128"/>
      <c r="B40" s="128"/>
      <c r="C40" s="130"/>
      <c r="D40" s="130"/>
      <c r="E40" s="130"/>
      <c r="F40" s="130"/>
      <c r="G40" s="130"/>
      <c r="H40" s="132"/>
      <c r="I40" s="135"/>
      <c r="K40" s="127"/>
    </row>
  </sheetData>
  <sheetProtection sheet="1" objects="1" selectLockedCells="1"/>
  <mergeCells count="101">
    <mergeCell ref="A5:A8"/>
    <mergeCell ref="E14:G14"/>
    <mergeCell ref="D11:D12"/>
    <mergeCell ref="B6:D6"/>
    <mergeCell ref="B10:D10"/>
    <mergeCell ref="C7:C8"/>
    <mergeCell ref="E13:G13"/>
    <mergeCell ref="D7:D8"/>
    <mergeCell ref="B7:B8"/>
    <mergeCell ref="E10:G10"/>
    <mergeCell ref="G11:G12"/>
    <mergeCell ref="E11:E12"/>
    <mergeCell ref="G7:G8"/>
    <mergeCell ref="G2:H2"/>
    <mergeCell ref="G3:H3"/>
    <mergeCell ref="B2:F2"/>
    <mergeCell ref="C3:F3"/>
    <mergeCell ref="H4:J4"/>
    <mergeCell ref="H25:J25"/>
    <mergeCell ref="G15:G16"/>
    <mergeCell ref="B11:B12"/>
    <mergeCell ref="A18:B19"/>
    <mergeCell ref="C11:C12"/>
    <mergeCell ref="E25:G25"/>
    <mergeCell ref="A13:A16"/>
    <mergeCell ref="F11:F12"/>
    <mergeCell ref="B15:B16"/>
    <mergeCell ref="C15:C16"/>
    <mergeCell ref="E15:E16"/>
    <mergeCell ref="D15:D16"/>
    <mergeCell ref="F15:F16"/>
    <mergeCell ref="A9:A12"/>
    <mergeCell ref="E9:G9"/>
    <mergeCell ref="I3:J3"/>
    <mergeCell ref="C4:D4"/>
    <mergeCell ref="E4:G4"/>
    <mergeCell ref="B14:D14"/>
    <mergeCell ref="K17:K19"/>
    <mergeCell ref="H17:H19"/>
    <mergeCell ref="K27:K29"/>
    <mergeCell ref="I6:I8"/>
    <mergeCell ref="K6:K8"/>
    <mergeCell ref="I14:I16"/>
    <mergeCell ref="K14:K16"/>
    <mergeCell ref="I10:I12"/>
    <mergeCell ref="I27:I29"/>
    <mergeCell ref="K10:K12"/>
    <mergeCell ref="K31:K33"/>
    <mergeCell ref="B32:B33"/>
    <mergeCell ref="C32:C33"/>
    <mergeCell ref="D32:D33"/>
    <mergeCell ref="E32:E33"/>
    <mergeCell ref="C25:D25"/>
    <mergeCell ref="F32:F33"/>
    <mergeCell ref="G32:G33"/>
    <mergeCell ref="E26:G26"/>
    <mergeCell ref="B27:D27"/>
    <mergeCell ref="F28:F29"/>
    <mergeCell ref="G28:G29"/>
    <mergeCell ref="E28:E29"/>
    <mergeCell ref="K35:K37"/>
    <mergeCell ref="B36:B37"/>
    <mergeCell ref="C36:C37"/>
    <mergeCell ref="D36:D37"/>
    <mergeCell ref="H38:H40"/>
    <mergeCell ref="I38:I40"/>
    <mergeCell ref="K38:K40"/>
    <mergeCell ref="A39:B40"/>
    <mergeCell ref="A34:A37"/>
    <mergeCell ref="E34:G34"/>
    <mergeCell ref="E36:E37"/>
    <mergeCell ref="F36:F37"/>
    <mergeCell ref="G36:G37"/>
    <mergeCell ref="C39:G40"/>
    <mergeCell ref="I35:I37"/>
    <mergeCell ref="B35:D35"/>
    <mergeCell ref="E35:G35"/>
    <mergeCell ref="A30:A33"/>
    <mergeCell ref="J13:J14"/>
    <mergeCell ref="J5:J6"/>
    <mergeCell ref="J9:J10"/>
    <mergeCell ref="D28:D29"/>
    <mergeCell ref="A26:A29"/>
    <mergeCell ref="E27:G27"/>
    <mergeCell ref="B28:B29"/>
    <mergeCell ref="C28:C29"/>
    <mergeCell ref="E30:G30"/>
    <mergeCell ref="I31:I33"/>
    <mergeCell ref="B31:D31"/>
    <mergeCell ref="E31:G31"/>
    <mergeCell ref="I17:I19"/>
    <mergeCell ref="I24:J24"/>
    <mergeCell ref="B23:F23"/>
    <mergeCell ref="G23:H23"/>
    <mergeCell ref="C24:F24"/>
    <mergeCell ref="G24:H24"/>
    <mergeCell ref="C18:G19"/>
    <mergeCell ref="E5:G5"/>
    <mergeCell ref="E6:G6"/>
    <mergeCell ref="E7:E8"/>
    <mergeCell ref="F7:F8"/>
  </mergeCells>
  <phoneticPr fontId="4" type="noConversion"/>
  <conditionalFormatting sqref="C39:G40 I31:I33 I27:I29 C24:F24 B23:F23 I23:I24 K23 C28:C29 C32:C33 C36:C37 B35:G35 I35:I40 H26:H37 K25 B27:G27 B31:G31 C25:G25 I10:I12 I6:I8 I14:I20 B2:F2 C3:F3 C4:G4 I3:J3 I2 B6:G6 C7:C8 C11:C12 B10:G10 C15:C16 B14:G14 K4">
    <cfRule type="cellIs" dxfId="19" priority="10" stopIfTrue="1" operator="equal">
      <formula>0</formula>
    </cfRule>
  </conditionalFormatting>
  <conditionalFormatting sqref="E28:E29 G28:G29 E32:E33 G32:G33 E36:E37 G36:G37 E7:E8 G7:G8 E11:E12 G11:G12 E15:E16 G15:G16">
    <cfRule type="cellIs" dxfId="18" priority="12" stopIfTrue="1" operator="between">
      <formula>1</formula>
      <formula>38</formula>
    </cfRule>
  </conditionalFormatting>
  <conditionalFormatting sqref="H7:H8 H11:H12 H15:H16">
    <cfRule type="cellIs" dxfId="17" priority="8" stopIfTrue="1" operator="equal">
      <formula>0</formula>
    </cfRule>
  </conditionalFormatting>
  <conditionalFormatting sqref="H5">
    <cfRule type="cellIs" dxfId="16" priority="7" stopIfTrue="1" operator="equal">
      <formula>0</formula>
    </cfRule>
  </conditionalFormatting>
  <conditionalFormatting sqref="H6">
    <cfRule type="cellIs" dxfId="15" priority="6" stopIfTrue="1" operator="equal">
      <formula>0</formula>
    </cfRule>
  </conditionalFormatting>
  <conditionalFormatting sqref="H9">
    <cfRule type="cellIs" dxfId="14" priority="5" stopIfTrue="1" operator="equal">
      <formula>0</formula>
    </cfRule>
  </conditionalFormatting>
  <conditionalFormatting sqref="H10">
    <cfRule type="cellIs" dxfId="13" priority="4" stopIfTrue="1" operator="equal">
      <formula>0</formula>
    </cfRule>
  </conditionalFormatting>
  <conditionalFormatting sqref="H13">
    <cfRule type="cellIs" dxfId="12" priority="3" stopIfTrue="1" operator="equal">
      <formula>0</formula>
    </cfRule>
  </conditionalFormatting>
  <conditionalFormatting sqref="H14">
    <cfRule type="cellIs" dxfId="11" priority="2" stopIfTrue="1" operator="equal">
      <formula>0</formula>
    </cfRule>
  </conditionalFormatting>
  <conditionalFormatting sqref="C5 C9 C13 C26 C30 C34">
    <cfRule type="cellIs" dxfId="10" priority="1" stopIfTrue="1" operator="equal">
      <formula>0</formula>
    </cfRule>
  </conditionalFormatting>
  <pageMargins left="0.70866141732283472" right="7.874015748031496E-2" top="0.59055118110236227" bottom="7.874015748031496E-2" header="0.31496062992125984" footer="0.31496062992125984"/>
  <pageSetup paperSize="9" orientation="portrait" r:id="rId1"/>
  <headerFooter alignWithMargins="0"/>
  <ignoredErrors>
    <ignoredError sqref="B2 I2:I3 C3:C4 B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40"/>
  <sheetViews>
    <sheetView zoomScaleNormal="100" workbookViewId="0">
      <selection activeCell="H5" sqref="H5"/>
    </sheetView>
  </sheetViews>
  <sheetFormatPr baseColWidth="10" defaultRowHeight="12.75"/>
  <cols>
    <col min="1" max="1" width="7.5703125" style="15" customWidth="1"/>
    <col min="2" max="2" width="7.42578125" style="15" customWidth="1"/>
    <col min="3" max="3" width="4.42578125" style="15" customWidth="1"/>
    <col min="4" max="4" width="14.140625" style="15" customWidth="1"/>
    <col min="5" max="5" width="11" style="15" bestFit="1" customWidth="1"/>
    <col min="6" max="6" width="1.5703125" style="15" bestFit="1" customWidth="1"/>
    <col min="7" max="7" width="9.85546875" style="15" customWidth="1"/>
    <col min="8" max="8" width="6.5703125" style="15" customWidth="1"/>
    <col min="9" max="9" width="11.7109375" style="15" customWidth="1"/>
    <col min="10" max="10" width="6.5703125" style="15" customWidth="1"/>
    <col min="11" max="11" width="11.7109375" style="15" customWidth="1"/>
    <col min="12" max="16384" width="11.42578125" style="15"/>
  </cols>
  <sheetData>
    <row r="1" spans="1:11" ht="56.25" customHeight="1">
      <c r="C1" s="25"/>
      <c r="D1" s="25"/>
      <c r="E1" s="25"/>
      <c r="F1" s="25"/>
      <c r="G1" s="25"/>
      <c r="H1" s="25"/>
      <c r="I1" s="25"/>
      <c r="J1" s="25"/>
      <c r="K1" s="25"/>
    </row>
    <row r="2" spans="1:11" s="26" customFormat="1" ht="24.95" customHeight="1">
      <c r="A2" s="16" t="s">
        <v>5</v>
      </c>
      <c r="B2" s="95">
        <f>Start!C23</f>
        <v>0</v>
      </c>
      <c r="C2" s="95"/>
      <c r="D2" s="95"/>
      <c r="E2" s="95"/>
      <c r="F2" s="96"/>
      <c r="G2" s="92" t="s">
        <v>10</v>
      </c>
      <c r="H2" s="93"/>
      <c r="I2" s="8">
        <f>Start!H23</f>
        <v>0</v>
      </c>
      <c r="J2" s="17" t="s">
        <v>6</v>
      </c>
      <c r="K2" s="9">
        <v>3</v>
      </c>
    </row>
    <row r="3" spans="1:11" s="26" customFormat="1" ht="24.95" customHeight="1">
      <c r="A3" s="18" t="s">
        <v>9</v>
      </c>
      <c r="B3" s="19"/>
      <c r="C3" s="97">
        <f>Start!C26</f>
        <v>0</v>
      </c>
      <c r="D3" s="97"/>
      <c r="E3" s="97"/>
      <c r="F3" s="97"/>
      <c r="G3" s="93" t="s">
        <v>11</v>
      </c>
      <c r="H3" s="94"/>
      <c r="I3" s="104">
        <f>Start!C29</f>
        <v>0</v>
      </c>
      <c r="J3" s="104"/>
      <c r="K3" s="20"/>
    </row>
    <row r="4" spans="1:11" s="26" customFormat="1" ht="24.95" customHeight="1">
      <c r="A4" s="21" t="s">
        <v>12</v>
      </c>
      <c r="B4" s="22"/>
      <c r="C4" s="97">
        <f>Start!C27</f>
        <v>0</v>
      </c>
      <c r="D4" s="97"/>
      <c r="E4" s="105">
        <f>Start!C28</f>
        <v>0</v>
      </c>
      <c r="F4" s="105"/>
      <c r="G4" s="106"/>
      <c r="H4" s="92" t="s">
        <v>14</v>
      </c>
      <c r="I4" s="93"/>
      <c r="J4" s="93"/>
      <c r="K4" s="23">
        <f>Start!K29</f>
        <v>0</v>
      </c>
    </row>
    <row r="5" spans="1:11" s="27" customFormat="1" ht="15.75">
      <c r="A5" s="88">
        <v>1</v>
      </c>
      <c r="B5" s="10" t="s">
        <v>1</v>
      </c>
      <c r="C5" s="62">
        <f>Start!R12</f>
        <v>0</v>
      </c>
      <c r="D5" s="12"/>
      <c r="E5" s="98" t="s">
        <v>8</v>
      </c>
      <c r="F5" s="99"/>
      <c r="G5" s="100"/>
      <c r="H5" s="5"/>
      <c r="I5" s="13" t="s">
        <v>4</v>
      </c>
      <c r="J5" s="107"/>
      <c r="K5" s="13" t="s">
        <v>3</v>
      </c>
    </row>
    <row r="6" spans="1:11" s="27" customFormat="1" ht="15.75">
      <c r="A6" s="88"/>
      <c r="B6" s="89">
        <f>Start!N12</f>
        <v>0</v>
      </c>
      <c r="C6" s="90"/>
      <c r="D6" s="91"/>
      <c r="E6" s="101">
        <f>Start!Q12</f>
        <v>0</v>
      </c>
      <c r="F6" s="102"/>
      <c r="G6" s="103"/>
      <c r="H6" s="5"/>
      <c r="I6" s="109">
        <f>SUM(H5:H8)</f>
        <v>0</v>
      </c>
      <c r="J6" s="108"/>
      <c r="K6" s="109"/>
    </row>
    <row r="7" spans="1:11" s="27" customFormat="1" ht="15">
      <c r="A7" s="88"/>
      <c r="B7" s="86" t="s">
        <v>2</v>
      </c>
      <c r="C7" s="84">
        <f>Start!P12</f>
        <v>0</v>
      </c>
      <c r="D7" s="82" t="str">
        <f>IF(Start!$K$23="x","Elektronisch", "Karton-Nr:")</f>
        <v>Karton-Nr:</v>
      </c>
      <c r="E7" s="82">
        <f>IF(Start!K24="x",Start!K26+48,Start!K27+6)</f>
        <v>6</v>
      </c>
      <c r="F7" s="82" t="s">
        <v>0</v>
      </c>
      <c r="G7" s="111">
        <f>IF(Start!K24="x",'3. Runde'!E7:E8+7,'3. Runde'!E7:E8)</f>
        <v>6</v>
      </c>
      <c r="H7" s="5"/>
      <c r="I7" s="109"/>
      <c r="J7" s="13"/>
      <c r="K7" s="109"/>
    </row>
    <row r="8" spans="1:11" s="27" customFormat="1" ht="15">
      <c r="A8" s="88"/>
      <c r="B8" s="87"/>
      <c r="C8" s="85"/>
      <c r="D8" s="83"/>
      <c r="E8" s="83"/>
      <c r="F8" s="83"/>
      <c r="G8" s="112"/>
      <c r="H8" s="5"/>
      <c r="I8" s="109"/>
      <c r="J8" s="13"/>
      <c r="K8" s="109"/>
    </row>
    <row r="9" spans="1:11" ht="15.75">
      <c r="A9" s="88">
        <v>2</v>
      </c>
      <c r="B9" s="10" t="s">
        <v>1</v>
      </c>
      <c r="C9" s="62">
        <f>Start!R13</f>
        <v>0</v>
      </c>
      <c r="D9" s="12"/>
      <c r="E9" s="98" t="s">
        <v>8</v>
      </c>
      <c r="F9" s="99"/>
      <c r="G9" s="100"/>
      <c r="H9" s="5"/>
      <c r="I9" s="13" t="s">
        <v>4</v>
      </c>
      <c r="J9" s="107"/>
      <c r="K9" s="13" t="s">
        <v>3</v>
      </c>
    </row>
    <row r="10" spans="1:11" ht="15.75">
      <c r="A10" s="88"/>
      <c r="B10" s="89">
        <f>Start!N13</f>
        <v>0</v>
      </c>
      <c r="C10" s="90"/>
      <c r="D10" s="91"/>
      <c r="E10" s="101">
        <f>Start!Q13</f>
        <v>0</v>
      </c>
      <c r="F10" s="102"/>
      <c r="G10" s="103"/>
      <c r="H10" s="5"/>
      <c r="I10" s="109">
        <f>SUM(H9:H12)</f>
        <v>0</v>
      </c>
      <c r="J10" s="108"/>
      <c r="K10" s="109"/>
    </row>
    <row r="11" spans="1:11" ht="15">
      <c r="A11" s="88"/>
      <c r="B11" s="86" t="s">
        <v>2</v>
      </c>
      <c r="C11" s="84">
        <f>Start!P13</f>
        <v>0</v>
      </c>
      <c r="D11" s="82" t="str">
        <f>IF(Start!$K$23="x","Elektronisch", "Karton-Nr:")</f>
        <v>Karton-Nr:</v>
      </c>
      <c r="E11" s="82">
        <f>G7+1</f>
        <v>7</v>
      </c>
      <c r="F11" s="82" t="s">
        <v>0</v>
      </c>
      <c r="G11" s="111">
        <f>IF(Start!K24="x",'3. Runde'!E11:E12+7,'3. Runde'!E11:E12)</f>
        <v>7</v>
      </c>
      <c r="H11" s="5"/>
      <c r="I11" s="109"/>
      <c r="J11" s="13"/>
      <c r="K11" s="109"/>
    </row>
    <row r="12" spans="1:11" ht="15">
      <c r="A12" s="88"/>
      <c r="B12" s="87"/>
      <c r="C12" s="85"/>
      <c r="D12" s="83"/>
      <c r="E12" s="83"/>
      <c r="F12" s="83"/>
      <c r="G12" s="112"/>
      <c r="H12" s="5"/>
      <c r="I12" s="109"/>
      <c r="J12" s="13"/>
      <c r="K12" s="109"/>
    </row>
    <row r="13" spans="1:11" ht="15.75">
      <c r="A13" s="88">
        <v>3</v>
      </c>
      <c r="B13" s="10" t="s">
        <v>1</v>
      </c>
      <c r="C13" s="62">
        <f>Start!R14</f>
        <v>0</v>
      </c>
      <c r="D13" s="12"/>
      <c r="E13" s="98" t="s">
        <v>8</v>
      </c>
      <c r="F13" s="99"/>
      <c r="G13" s="100"/>
      <c r="H13" s="5"/>
      <c r="I13" s="13" t="s">
        <v>4</v>
      </c>
      <c r="J13" s="107"/>
      <c r="K13" s="13" t="s">
        <v>3</v>
      </c>
    </row>
    <row r="14" spans="1:11" ht="15.75">
      <c r="A14" s="88"/>
      <c r="B14" s="89">
        <f>Start!N14</f>
        <v>0</v>
      </c>
      <c r="C14" s="90"/>
      <c r="D14" s="91"/>
      <c r="E14" s="101">
        <f>Start!Q14</f>
        <v>0</v>
      </c>
      <c r="F14" s="102"/>
      <c r="G14" s="103"/>
      <c r="H14" s="5"/>
      <c r="I14" s="109">
        <f>SUM(H13:H16)</f>
        <v>0</v>
      </c>
      <c r="J14" s="108"/>
      <c r="K14" s="109"/>
    </row>
    <row r="15" spans="1:11" ht="15">
      <c r="A15" s="88"/>
      <c r="B15" s="86" t="s">
        <v>2</v>
      </c>
      <c r="C15" s="84">
        <f>Start!P14</f>
        <v>0</v>
      </c>
      <c r="D15" s="82" t="str">
        <f>IF(Start!$K$23="x","Elektronisch", "Karton-Nr:")</f>
        <v>Karton-Nr:</v>
      </c>
      <c r="E15" s="82">
        <f>G11+1</f>
        <v>8</v>
      </c>
      <c r="F15" s="82" t="s">
        <v>0</v>
      </c>
      <c r="G15" s="111">
        <f>IF(Start!K24="x",'3. Runde'!E15:E16+7,'3. Runde'!E15:E16)</f>
        <v>8</v>
      </c>
      <c r="H15" s="5"/>
      <c r="I15" s="109"/>
      <c r="J15" s="13"/>
      <c r="K15" s="109"/>
    </row>
    <row r="16" spans="1:11" ht="15">
      <c r="A16" s="88"/>
      <c r="B16" s="87"/>
      <c r="C16" s="85"/>
      <c r="D16" s="83"/>
      <c r="E16" s="83"/>
      <c r="F16" s="83"/>
      <c r="G16" s="112"/>
      <c r="H16" s="5"/>
      <c r="I16" s="109"/>
      <c r="J16" s="13"/>
      <c r="K16" s="109"/>
    </row>
    <row r="17" spans="1:11">
      <c r="A17" s="14"/>
      <c r="B17" s="14"/>
      <c r="H17" s="131" t="s">
        <v>13</v>
      </c>
      <c r="I17" s="133">
        <f>SUM(I6,I10,I14,)</f>
        <v>0</v>
      </c>
      <c r="K17" s="125"/>
    </row>
    <row r="18" spans="1:11">
      <c r="A18" s="128" t="s">
        <v>7</v>
      </c>
      <c r="B18" s="128"/>
      <c r="C18" s="123"/>
      <c r="D18" s="123"/>
      <c r="E18" s="123"/>
      <c r="F18" s="123"/>
      <c r="G18" s="123"/>
      <c r="H18" s="132"/>
      <c r="I18" s="134"/>
      <c r="K18" s="126"/>
    </row>
    <row r="19" spans="1:11">
      <c r="A19" s="128"/>
      <c r="B19" s="128"/>
      <c r="C19" s="124"/>
      <c r="D19" s="124"/>
      <c r="E19" s="124"/>
      <c r="F19" s="124"/>
      <c r="G19" s="124"/>
      <c r="H19" s="132"/>
      <c r="I19" s="135"/>
      <c r="K19" s="127"/>
    </row>
    <row r="20" spans="1:11" ht="57.95" customHeight="1">
      <c r="A20" s="24"/>
      <c r="B20" s="24"/>
      <c r="C20" s="32"/>
      <c r="D20" s="32"/>
      <c r="E20" s="32"/>
      <c r="F20" s="32"/>
      <c r="G20" s="32"/>
      <c r="H20" s="29"/>
      <c r="I20" s="30"/>
      <c r="K20" s="31"/>
    </row>
    <row r="21" spans="1:11">
      <c r="A21" s="28"/>
    </row>
    <row r="22" spans="1:11" ht="56.25" customHeight="1"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6" customFormat="1" ht="24.95" customHeight="1">
      <c r="A23" s="16" t="s">
        <v>5</v>
      </c>
      <c r="B23" s="95">
        <f>B2</f>
        <v>0</v>
      </c>
      <c r="C23" s="95"/>
      <c r="D23" s="95"/>
      <c r="E23" s="95"/>
      <c r="F23" s="96"/>
      <c r="G23" s="92" t="s">
        <v>10</v>
      </c>
      <c r="H23" s="93"/>
      <c r="I23" s="8">
        <f>I2</f>
        <v>0</v>
      </c>
      <c r="J23" s="17" t="s">
        <v>6</v>
      </c>
      <c r="K23" s="9">
        <f>K2</f>
        <v>3</v>
      </c>
    </row>
    <row r="24" spans="1:11" s="26" customFormat="1" ht="24.95" customHeight="1">
      <c r="A24" s="18" t="s">
        <v>9</v>
      </c>
      <c r="B24" s="19"/>
      <c r="C24" s="97">
        <f>C3</f>
        <v>0</v>
      </c>
      <c r="D24" s="97"/>
      <c r="E24" s="97"/>
      <c r="F24" s="97"/>
      <c r="G24" s="93" t="s">
        <v>11</v>
      </c>
      <c r="H24" s="94"/>
      <c r="I24" s="104">
        <f>I3</f>
        <v>0</v>
      </c>
      <c r="J24" s="104"/>
      <c r="K24" s="20"/>
    </row>
    <row r="25" spans="1:11" s="26" customFormat="1" ht="24.95" customHeight="1">
      <c r="A25" s="21" t="s">
        <v>12</v>
      </c>
      <c r="B25" s="22"/>
      <c r="C25" s="97">
        <f>C4</f>
        <v>0</v>
      </c>
      <c r="D25" s="97"/>
      <c r="E25" s="113">
        <f>E4</f>
        <v>0</v>
      </c>
      <c r="F25" s="113"/>
      <c r="G25" s="114"/>
      <c r="H25" s="92" t="s">
        <v>14</v>
      </c>
      <c r="I25" s="93"/>
      <c r="J25" s="93"/>
      <c r="K25" s="23">
        <f>K4</f>
        <v>0</v>
      </c>
    </row>
    <row r="26" spans="1:11" s="27" customFormat="1" ht="15.75">
      <c r="A26" s="88">
        <v>1</v>
      </c>
      <c r="B26" s="10" t="s">
        <v>1</v>
      </c>
      <c r="C26" s="62">
        <f>C5</f>
        <v>0</v>
      </c>
      <c r="D26" s="12"/>
      <c r="E26" s="98" t="s">
        <v>8</v>
      </c>
      <c r="F26" s="99"/>
      <c r="G26" s="100"/>
      <c r="H26" s="13">
        <f t="shared" ref="H26:H37" si="0">H5</f>
        <v>0</v>
      </c>
      <c r="I26" s="13" t="s">
        <v>4</v>
      </c>
      <c r="J26" s="13"/>
      <c r="K26" s="13" t="s">
        <v>3</v>
      </c>
    </row>
    <row r="27" spans="1:11" s="27" customFormat="1" ht="15.75">
      <c r="A27" s="88"/>
      <c r="B27" s="89">
        <f>B6</f>
        <v>0</v>
      </c>
      <c r="C27" s="90"/>
      <c r="D27" s="91"/>
      <c r="E27" s="101">
        <f>E6</f>
        <v>0</v>
      </c>
      <c r="F27" s="102"/>
      <c r="G27" s="103"/>
      <c r="H27" s="13">
        <f t="shared" si="0"/>
        <v>0</v>
      </c>
      <c r="I27" s="109">
        <f>I6</f>
        <v>0</v>
      </c>
      <c r="J27" s="13"/>
      <c r="K27" s="109"/>
    </row>
    <row r="28" spans="1:11" s="27" customFormat="1" ht="15">
      <c r="A28" s="88"/>
      <c r="B28" s="86" t="s">
        <v>2</v>
      </c>
      <c r="C28" s="84">
        <f>C7</f>
        <v>0</v>
      </c>
      <c r="D28" s="82" t="str">
        <f>D7</f>
        <v>Karton-Nr:</v>
      </c>
      <c r="E28" s="82">
        <f>E7</f>
        <v>6</v>
      </c>
      <c r="F28" s="82" t="s">
        <v>0</v>
      </c>
      <c r="G28" s="111">
        <f>G7</f>
        <v>6</v>
      </c>
      <c r="H28" s="13">
        <f t="shared" si="0"/>
        <v>0</v>
      </c>
      <c r="I28" s="109"/>
      <c r="J28" s="13"/>
      <c r="K28" s="109"/>
    </row>
    <row r="29" spans="1:11" s="27" customFormat="1" ht="15">
      <c r="A29" s="88"/>
      <c r="B29" s="87"/>
      <c r="C29" s="85"/>
      <c r="D29" s="83"/>
      <c r="E29" s="83"/>
      <c r="F29" s="83"/>
      <c r="G29" s="112"/>
      <c r="H29" s="13">
        <f t="shared" si="0"/>
        <v>0</v>
      </c>
      <c r="I29" s="109"/>
      <c r="J29" s="13"/>
      <c r="K29" s="109"/>
    </row>
    <row r="30" spans="1:11" ht="15.75">
      <c r="A30" s="88">
        <v>2</v>
      </c>
      <c r="B30" s="10" t="s">
        <v>1</v>
      </c>
      <c r="C30" s="62">
        <f>C9</f>
        <v>0</v>
      </c>
      <c r="D30" s="12"/>
      <c r="E30" s="98" t="s">
        <v>8</v>
      </c>
      <c r="F30" s="99"/>
      <c r="G30" s="100"/>
      <c r="H30" s="13">
        <f t="shared" si="0"/>
        <v>0</v>
      </c>
      <c r="I30" s="13" t="s">
        <v>4</v>
      </c>
      <c r="J30" s="13"/>
      <c r="K30" s="13" t="s">
        <v>3</v>
      </c>
    </row>
    <row r="31" spans="1:11" ht="15.75">
      <c r="A31" s="88"/>
      <c r="B31" s="89">
        <f>B10</f>
        <v>0</v>
      </c>
      <c r="C31" s="90"/>
      <c r="D31" s="91"/>
      <c r="E31" s="101">
        <f>E10</f>
        <v>0</v>
      </c>
      <c r="F31" s="102"/>
      <c r="G31" s="103"/>
      <c r="H31" s="13">
        <f t="shared" si="0"/>
        <v>0</v>
      </c>
      <c r="I31" s="109">
        <f>I10</f>
        <v>0</v>
      </c>
      <c r="J31" s="13"/>
      <c r="K31" s="109"/>
    </row>
    <row r="32" spans="1:11" ht="15">
      <c r="A32" s="88"/>
      <c r="B32" s="86" t="s">
        <v>2</v>
      </c>
      <c r="C32" s="84">
        <f>C11</f>
        <v>0</v>
      </c>
      <c r="D32" s="82" t="str">
        <f>D11</f>
        <v>Karton-Nr:</v>
      </c>
      <c r="E32" s="82">
        <f>G28+1</f>
        <v>7</v>
      </c>
      <c r="F32" s="82" t="s">
        <v>0</v>
      </c>
      <c r="G32" s="111">
        <f>G11</f>
        <v>7</v>
      </c>
      <c r="H32" s="13">
        <f t="shared" si="0"/>
        <v>0</v>
      </c>
      <c r="I32" s="109"/>
      <c r="J32" s="13"/>
      <c r="K32" s="109"/>
    </row>
    <row r="33" spans="1:11" ht="15">
      <c r="A33" s="88"/>
      <c r="B33" s="87"/>
      <c r="C33" s="85"/>
      <c r="D33" s="83"/>
      <c r="E33" s="83"/>
      <c r="F33" s="83"/>
      <c r="G33" s="112"/>
      <c r="H33" s="13">
        <f t="shared" si="0"/>
        <v>0</v>
      </c>
      <c r="I33" s="109"/>
      <c r="J33" s="13"/>
      <c r="K33" s="109"/>
    </row>
    <row r="34" spans="1:11" ht="15.75">
      <c r="A34" s="88">
        <v>3</v>
      </c>
      <c r="B34" s="10" t="s">
        <v>1</v>
      </c>
      <c r="C34" s="62">
        <f>C13</f>
        <v>0</v>
      </c>
      <c r="D34" s="12"/>
      <c r="E34" s="98" t="s">
        <v>8</v>
      </c>
      <c r="F34" s="99"/>
      <c r="G34" s="100"/>
      <c r="H34" s="13">
        <f t="shared" si="0"/>
        <v>0</v>
      </c>
      <c r="I34" s="13" t="s">
        <v>4</v>
      </c>
      <c r="J34" s="13"/>
      <c r="K34" s="13" t="s">
        <v>3</v>
      </c>
    </row>
    <row r="35" spans="1:11" ht="15.75">
      <c r="A35" s="88"/>
      <c r="B35" s="89">
        <f>B14</f>
        <v>0</v>
      </c>
      <c r="C35" s="90"/>
      <c r="D35" s="91"/>
      <c r="E35" s="101">
        <f>E14</f>
        <v>0</v>
      </c>
      <c r="F35" s="102"/>
      <c r="G35" s="103"/>
      <c r="H35" s="13">
        <f t="shared" si="0"/>
        <v>0</v>
      </c>
      <c r="I35" s="109">
        <f>I14</f>
        <v>0</v>
      </c>
      <c r="J35" s="13"/>
      <c r="K35" s="109"/>
    </row>
    <row r="36" spans="1:11" ht="15">
      <c r="A36" s="88"/>
      <c r="B36" s="86" t="s">
        <v>2</v>
      </c>
      <c r="C36" s="84">
        <f>C15</f>
        <v>0</v>
      </c>
      <c r="D36" s="82" t="str">
        <f>D15</f>
        <v>Karton-Nr:</v>
      </c>
      <c r="E36" s="82">
        <f>G32+1</f>
        <v>8</v>
      </c>
      <c r="F36" s="82" t="s">
        <v>0</v>
      </c>
      <c r="G36" s="111">
        <f>G15</f>
        <v>8</v>
      </c>
      <c r="H36" s="13">
        <f t="shared" si="0"/>
        <v>0</v>
      </c>
      <c r="I36" s="109"/>
      <c r="J36" s="13"/>
      <c r="K36" s="109"/>
    </row>
    <row r="37" spans="1:11" ht="15">
      <c r="A37" s="88"/>
      <c r="B37" s="87"/>
      <c r="C37" s="85"/>
      <c r="D37" s="83"/>
      <c r="E37" s="83"/>
      <c r="F37" s="83"/>
      <c r="G37" s="112"/>
      <c r="H37" s="13">
        <f t="shared" si="0"/>
        <v>0</v>
      </c>
      <c r="I37" s="109"/>
      <c r="J37" s="13"/>
      <c r="K37" s="109"/>
    </row>
    <row r="38" spans="1:11">
      <c r="A38" s="14"/>
      <c r="B38" s="14"/>
      <c r="H38" s="131" t="s">
        <v>13</v>
      </c>
      <c r="I38" s="133">
        <f>I17</f>
        <v>0</v>
      </c>
      <c r="K38" s="125"/>
    </row>
    <row r="39" spans="1:11">
      <c r="A39" s="128" t="s">
        <v>7</v>
      </c>
      <c r="B39" s="128"/>
      <c r="C39" s="129">
        <f>C18</f>
        <v>0</v>
      </c>
      <c r="D39" s="129"/>
      <c r="E39" s="129"/>
      <c r="F39" s="129"/>
      <c r="G39" s="129"/>
      <c r="H39" s="132"/>
      <c r="I39" s="134"/>
      <c r="K39" s="126"/>
    </row>
    <row r="40" spans="1:11">
      <c r="A40" s="128"/>
      <c r="B40" s="128"/>
      <c r="C40" s="130"/>
      <c r="D40" s="130"/>
      <c r="E40" s="130"/>
      <c r="F40" s="130"/>
      <c r="G40" s="130"/>
      <c r="H40" s="132"/>
      <c r="I40" s="135"/>
      <c r="K40" s="127"/>
    </row>
  </sheetData>
  <sheetProtection sheet="1" objects="1" selectLockedCells="1"/>
  <mergeCells count="101">
    <mergeCell ref="K35:K37"/>
    <mergeCell ref="B36:B37"/>
    <mergeCell ref="C36:C37"/>
    <mergeCell ref="D36:D37"/>
    <mergeCell ref="E36:E37"/>
    <mergeCell ref="F36:F37"/>
    <mergeCell ref="G36:G37"/>
    <mergeCell ref="K38:K40"/>
    <mergeCell ref="A39:B40"/>
    <mergeCell ref="C39:G40"/>
    <mergeCell ref="H38:H40"/>
    <mergeCell ref="I38:I40"/>
    <mergeCell ref="A34:A37"/>
    <mergeCell ref="E34:G34"/>
    <mergeCell ref="B35:D35"/>
    <mergeCell ref="E35:G35"/>
    <mergeCell ref="I35:I37"/>
    <mergeCell ref="I31:I33"/>
    <mergeCell ref="K31:K33"/>
    <mergeCell ref="B32:B33"/>
    <mergeCell ref="C32:C33"/>
    <mergeCell ref="D32:D33"/>
    <mergeCell ref="E32:E33"/>
    <mergeCell ref="F32:F33"/>
    <mergeCell ref="G32:G33"/>
    <mergeCell ref="A30:A33"/>
    <mergeCell ref="E30:G30"/>
    <mergeCell ref="B31:D31"/>
    <mergeCell ref="E31:G31"/>
    <mergeCell ref="A26:A29"/>
    <mergeCell ref="E26:G26"/>
    <mergeCell ref="B27:D27"/>
    <mergeCell ref="E27:G27"/>
    <mergeCell ref="B28:B29"/>
    <mergeCell ref="C28:C29"/>
    <mergeCell ref="D28:D29"/>
    <mergeCell ref="E28:E29"/>
    <mergeCell ref="F28:F29"/>
    <mergeCell ref="G28:G29"/>
    <mergeCell ref="K14:K16"/>
    <mergeCell ref="I6:I8"/>
    <mergeCell ref="K6:K8"/>
    <mergeCell ref="J13:J14"/>
    <mergeCell ref="J5:J6"/>
    <mergeCell ref="K10:K12"/>
    <mergeCell ref="E5:G5"/>
    <mergeCell ref="H25:J25"/>
    <mergeCell ref="I27:I29"/>
    <mergeCell ref="I17:I19"/>
    <mergeCell ref="K17:K19"/>
    <mergeCell ref="H17:H19"/>
    <mergeCell ref="K27:K29"/>
    <mergeCell ref="B23:F23"/>
    <mergeCell ref="G23:H23"/>
    <mergeCell ref="C24:F24"/>
    <mergeCell ref="G24:H24"/>
    <mergeCell ref="C18:G19"/>
    <mergeCell ref="C25:D25"/>
    <mergeCell ref="E25:G25"/>
    <mergeCell ref="I24:J24"/>
    <mergeCell ref="G7:G8"/>
    <mergeCell ref="E9:G9"/>
    <mergeCell ref="F7:F8"/>
    <mergeCell ref="G2:H2"/>
    <mergeCell ref="G3:H3"/>
    <mergeCell ref="B2:F2"/>
    <mergeCell ref="C3:F3"/>
    <mergeCell ref="H4:J4"/>
    <mergeCell ref="E10:G10"/>
    <mergeCell ref="E4:G4"/>
    <mergeCell ref="J9:J10"/>
    <mergeCell ref="I14:I16"/>
    <mergeCell ref="I3:J3"/>
    <mergeCell ref="C4:D4"/>
    <mergeCell ref="D15:D16"/>
    <mergeCell ref="E15:E16"/>
    <mergeCell ref="E14:G14"/>
    <mergeCell ref="G11:G12"/>
    <mergeCell ref="E11:E12"/>
    <mergeCell ref="F11:F12"/>
    <mergeCell ref="E6:G6"/>
    <mergeCell ref="E7:E8"/>
    <mergeCell ref="C11:C12"/>
    <mergeCell ref="D11:D12"/>
    <mergeCell ref="D7:D8"/>
    <mergeCell ref="B15:B16"/>
    <mergeCell ref="C15:C16"/>
    <mergeCell ref="I10:I12"/>
    <mergeCell ref="B11:B12"/>
    <mergeCell ref="G15:G16"/>
    <mergeCell ref="C7:C8"/>
    <mergeCell ref="E13:G13"/>
    <mergeCell ref="F15:F16"/>
    <mergeCell ref="B14:D14"/>
    <mergeCell ref="A18:B19"/>
    <mergeCell ref="A13:A16"/>
    <mergeCell ref="A5:A8"/>
    <mergeCell ref="B6:D6"/>
    <mergeCell ref="B10:D10"/>
    <mergeCell ref="A9:A12"/>
    <mergeCell ref="B7:B8"/>
  </mergeCells>
  <phoneticPr fontId="4" type="noConversion"/>
  <conditionalFormatting sqref="C39:G40 I31:I33 I27:I29 C24:F24 B23:F23 I23:I24 K23 C28:C29 C32:C33 C36:C37 I35:I40 H26:H37 K25 B27:G27 B31:G31 B35:G35 C25:G25 I10:I12 I6:I8 I14:I20 B6:G6 C7:C8 C11:C12 B10:G10 C15:C16 B14:G14 B2:F2 I2 I3:J3 C3:F3 C4:G4 K4">
    <cfRule type="cellIs" dxfId="9" priority="10" stopIfTrue="1" operator="equal">
      <formula>0</formula>
    </cfRule>
  </conditionalFormatting>
  <conditionalFormatting sqref="E28:E29 G28:G29 E32:E33 G32:G33 E36:E37 G36:G37 E7:E8 G7:G8 E11:E12 G11:G12 E15:E16 G15:G16">
    <cfRule type="cellIs" dxfId="8" priority="12" stopIfTrue="1" operator="between">
      <formula>1</formula>
      <formula>38</formula>
    </cfRule>
  </conditionalFormatting>
  <conditionalFormatting sqref="H7:H8 H11:H12 H15:H16">
    <cfRule type="cellIs" dxfId="7" priority="8" stopIfTrue="1" operator="equal">
      <formula>0</formula>
    </cfRule>
  </conditionalFormatting>
  <conditionalFormatting sqref="H5">
    <cfRule type="cellIs" dxfId="6" priority="7" stopIfTrue="1" operator="equal">
      <formula>0</formula>
    </cfRule>
  </conditionalFormatting>
  <conditionalFormatting sqref="H6">
    <cfRule type="cellIs" dxfId="5" priority="6" stopIfTrue="1" operator="equal">
      <formula>0</formula>
    </cfRule>
  </conditionalFormatting>
  <conditionalFormatting sqref="H9">
    <cfRule type="cellIs" dxfId="4" priority="5" stopIfTrue="1" operator="equal">
      <formula>0</formula>
    </cfRule>
  </conditionalFormatting>
  <conditionalFormatting sqref="H10">
    <cfRule type="cellIs" dxfId="3" priority="4" stopIfTrue="1" operator="equal">
      <formula>0</formula>
    </cfRule>
  </conditionalFormatting>
  <conditionalFormatting sqref="H13">
    <cfRule type="cellIs" dxfId="2" priority="3" stopIfTrue="1" operator="equal">
      <formula>0</formula>
    </cfRule>
  </conditionalFormatting>
  <conditionalFormatting sqref="H14">
    <cfRule type="cellIs" dxfId="1" priority="2" stopIfTrue="1" operator="equal">
      <formula>0</formula>
    </cfRule>
  </conditionalFormatting>
  <conditionalFormatting sqref="C5 C9 C13 C26 C30 C34">
    <cfRule type="cellIs" dxfId="0" priority="1" stopIfTrue="1" operator="equal">
      <formula>0</formula>
    </cfRule>
  </conditionalFormatting>
  <pageMargins left="0.70866141732283472" right="7.874015748031496E-2" top="0.59055118110236227" bottom="7.874015748031496E-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Start</vt:lpstr>
      <vt:lpstr>1. Runde</vt:lpstr>
      <vt:lpstr>2. Runde</vt:lpstr>
      <vt:lpstr>3. Runde</vt:lpstr>
      <vt:lpstr>'1. Runde'!Druckbereich</vt:lpstr>
      <vt:lpstr>'2. Runde'!Druckbereich</vt:lpstr>
      <vt:lpstr>'3. Runde'!Druckbereich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Brupbacher Martin</dc:creator>
  <cp:lastModifiedBy>Brupbacher Martin ASTRA</cp:lastModifiedBy>
  <cp:lastPrinted>2020-10-06T16:17:16Z</cp:lastPrinted>
  <dcterms:created xsi:type="dcterms:W3CDTF">2009-11-24T05:52:13Z</dcterms:created>
  <dcterms:modified xsi:type="dcterms:W3CDTF">2023-01-10T13:32:06Z</dcterms:modified>
</cp:coreProperties>
</file>